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MA\QUARTER MASTER\FY 2025\LABOR COST\4th Quarter\"/>
    </mc:Choice>
  </mc:AlternateContent>
  <xr:revisionPtr revIDLastSave="0" documentId="13_ncr:1_{2B258748-5D52-4236-8E1F-43A9A6768218}" xr6:coauthVersionLast="47" xr6:coauthVersionMax="47" xr10:uidLastSave="{00000000-0000-0000-0000-000000000000}"/>
  <bookViews>
    <workbookView xWindow="28680" yWindow="-120" windowWidth="29040" windowHeight="15720" xr2:uid="{121AA90F-0677-4BBF-8152-85E4C0350408}"/>
  </bookViews>
  <sheets>
    <sheet name="4th Quarter July-Oct 2025 " sheetId="1" r:id="rId1"/>
  </sheets>
  <definedNames>
    <definedName name="_xlnm.Print_Area" localSheetId="0">'4th Quarter July-Oct 2025 '!$A$1:$S$74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0" i="1" l="1"/>
  <c r="G70" i="1"/>
  <c r="S4" i="1"/>
  <c r="S56" i="1"/>
  <c r="R4" i="1"/>
  <c r="R38" i="1"/>
  <c r="R5" i="1"/>
  <c r="S5" i="1" s="1"/>
  <c r="P70" i="1"/>
  <c r="M70" i="1"/>
  <c r="R24" i="1"/>
  <c r="S24" i="1" s="1"/>
  <c r="Q70" i="1"/>
  <c r="R69" i="1"/>
  <c r="S69" i="1" s="1"/>
  <c r="R68" i="1"/>
  <c r="S68" i="1" s="1"/>
  <c r="R67" i="1"/>
  <c r="S67" i="1" s="1"/>
  <c r="R9" i="1"/>
  <c r="S9" i="1" s="1"/>
  <c r="O70" i="1" l="1"/>
  <c r="N70" i="1"/>
  <c r="K70" i="1"/>
  <c r="J70" i="1"/>
  <c r="R66" i="1"/>
  <c r="S66" i="1" s="1"/>
  <c r="R65" i="1"/>
  <c r="S65" i="1" s="1"/>
  <c r="R64" i="1"/>
  <c r="S64" i="1" s="1"/>
  <c r="R63" i="1"/>
  <c r="S63" i="1" s="1"/>
  <c r="R62" i="1"/>
  <c r="S62" i="1" s="1"/>
  <c r="R61" i="1"/>
  <c r="S61" i="1" s="1"/>
  <c r="R60" i="1"/>
  <c r="S60" i="1" s="1"/>
  <c r="R59" i="1"/>
  <c r="S59" i="1" s="1"/>
  <c r="R58" i="1"/>
  <c r="S58" i="1" s="1"/>
  <c r="R57" i="1"/>
  <c r="S57" i="1" s="1"/>
  <c r="R56" i="1"/>
  <c r="R55" i="1"/>
  <c r="S55" i="1" s="1"/>
  <c r="R54" i="1"/>
  <c r="S54" i="1" s="1"/>
  <c r="R53" i="1"/>
  <c r="S53" i="1" s="1"/>
  <c r="R52" i="1"/>
  <c r="S52" i="1" s="1"/>
  <c r="R51" i="1"/>
  <c r="S51" i="1" s="1"/>
  <c r="R50" i="1"/>
  <c r="S50" i="1" s="1"/>
  <c r="R49" i="1"/>
  <c r="S49" i="1" s="1"/>
  <c r="R48" i="1"/>
  <c r="S48" i="1" s="1"/>
  <c r="R47" i="1"/>
  <c r="S47" i="1" s="1"/>
  <c r="R46" i="1"/>
  <c r="S46" i="1" s="1"/>
  <c r="R45" i="1"/>
  <c r="S45" i="1" s="1"/>
  <c r="R44" i="1"/>
  <c r="S44" i="1" s="1"/>
  <c r="R43" i="1"/>
  <c r="S43" i="1" s="1"/>
  <c r="R42" i="1"/>
  <c r="S42" i="1" s="1"/>
  <c r="R41" i="1"/>
  <c r="S41" i="1" s="1"/>
  <c r="R40" i="1"/>
  <c r="S40" i="1" s="1"/>
  <c r="R39" i="1"/>
  <c r="S39" i="1" s="1"/>
  <c r="S38" i="1"/>
  <c r="R37" i="1"/>
  <c r="S37" i="1" s="1"/>
  <c r="R36" i="1"/>
  <c r="S36" i="1" s="1"/>
  <c r="R35" i="1"/>
  <c r="S35" i="1" s="1"/>
  <c r="R34" i="1"/>
  <c r="S34" i="1" s="1"/>
  <c r="R33" i="1"/>
  <c r="S33" i="1" s="1"/>
  <c r="R32" i="1"/>
  <c r="S32" i="1" s="1"/>
  <c r="R31" i="1"/>
  <c r="S31" i="1" s="1"/>
  <c r="R30" i="1"/>
  <c r="S30" i="1" s="1"/>
  <c r="R29" i="1"/>
  <c r="S29" i="1" s="1"/>
  <c r="R28" i="1"/>
  <c r="S28" i="1" s="1"/>
  <c r="R27" i="1"/>
  <c r="S27" i="1" s="1"/>
  <c r="R26" i="1"/>
  <c r="S26" i="1" s="1"/>
  <c r="R25" i="1"/>
  <c r="S25" i="1" s="1"/>
  <c r="R23" i="1"/>
  <c r="S23" i="1" s="1"/>
  <c r="R22" i="1"/>
  <c r="S22" i="1" s="1"/>
  <c r="R21" i="1"/>
  <c r="S21" i="1" s="1"/>
  <c r="R20" i="1"/>
  <c r="S20" i="1" s="1"/>
  <c r="R19" i="1"/>
  <c r="S19" i="1" s="1"/>
  <c r="R18" i="1"/>
  <c r="S18" i="1" s="1"/>
  <c r="R17" i="1"/>
  <c r="S17" i="1" s="1"/>
  <c r="R16" i="1"/>
  <c r="S16" i="1" s="1"/>
  <c r="R15" i="1"/>
  <c r="S15" i="1" s="1"/>
  <c r="R14" i="1"/>
  <c r="S14" i="1" s="1"/>
  <c r="R13" i="1"/>
  <c r="S13" i="1" s="1"/>
  <c r="R12" i="1"/>
  <c r="S12" i="1" s="1"/>
  <c r="R11" i="1"/>
  <c r="S11" i="1" s="1"/>
  <c r="R10" i="1"/>
  <c r="S10" i="1" s="1"/>
  <c r="R8" i="1"/>
  <c r="S8" i="1" s="1"/>
  <c r="R7" i="1"/>
  <c r="S7" i="1" s="1"/>
  <c r="R6" i="1"/>
  <c r="S6" i="1" s="1"/>
  <c r="S70" i="1" l="1"/>
  <c r="R70" i="1"/>
</calcChain>
</file>

<file path=xl/sharedStrings.xml><?xml version="1.0" encoding="utf-8"?>
<sst xmlns="http://schemas.openxmlformats.org/spreadsheetml/2006/main" count="398" uniqueCount="247">
  <si>
    <t xml:space="preserve"> </t>
  </si>
  <si>
    <t xml:space="preserve">              Benefits</t>
  </si>
  <si>
    <t>No.</t>
  </si>
  <si>
    <t>Name</t>
  </si>
  <si>
    <t>Position Title</t>
  </si>
  <si>
    <t>Hire Date</t>
  </si>
  <si>
    <t>Grade /</t>
  </si>
  <si>
    <t>Annual Salary</t>
  </si>
  <si>
    <t>Gross Salary</t>
  </si>
  <si>
    <t>Increment</t>
  </si>
  <si>
    <t>Funding</t>
  </si>
  <si>
    <t xml:space="preserve">Retirement </t>
  </si>
  <si>
    <t>Retire (DDI)</t>
  </si>
  <si>
    <t>Social</t>
  </si>
  <si>
    <t>Medicare</t>
  </si>
  <si>
    <t>Life</t>
  </si>
  <si>
    <t>Medical</t>
  </si>
  <si>
    <t>Dental</t>
  </si>
  <si>
    <t>Total</t>
  </si>
  <si>
    <t>Step</t>
  </si>
  <si>
    <t>Date</t>
  </si>
  <si>
    <t>Source</t>
  </si>
  <si>
    <t>Cost</t>
  </si>
  <si>
    <t>Security 6.2%</t>
  </si>
  <si>
    <t>Benefits</t>
  </si>
  <si>
    <t>TOTAL</t>
  </si>
  <si>
    <t xml:space="preserve">PEREDO, KATHLEEN </t>
  </si>
  <si>
    <t>Quartermaster</t>
  </si>
  <si>
    <t>8/29/2022</t>
  </si>
  <si>
    <t>General fund</t>
  </si>
  <si>
    <t>Maintenance Worker</t>
  </si>
  <si>
    <t>Federal funds</t>
  </si>
  <si>
    <t>FEJERAN ESTHER M.M.</t>
  </si>
  <si>
    <t>Administrative Services Officer</t>
  </si>
  <si>
    <t>3/29/1993</t>
  </si>
  <si>
    <t>NX-11</t>
  </si>
  <si>
    <t>AQUININGOC, MARK A.</t>
  </si>
  <si>
    <t>3/22/2024</t>
  </si>
  <si>
    <t>BORJA, JAYNA T.</t>
  </si>
  <si>
    <t>03/11/2024</t>
  </si>
  <si>
    <t>NX-04</t>
  </si>
  <si>
    <t>General Fund</t>
  </si>
  <si>
    <t>Special Projects Coordinator</t>
  </si>
  <si>
    <t>SAN NICOLAS, ANTHONY LG</t>
  </si>
  <si>
    <t>Security Guard Supervisor</t>
  </si>
  <si>
    <t>9/27/2005</t>
  </si>
  <si>
    <t>IL21-11</t>
  </si>
  <si>
    <t>11/27/2025</t>
  </si>
  <si>
    <t>TERLAJE, ROLAND P.</t>
  </si>
  <si>
    <t>Security Guard (Armed)</t>
  </si>
  <si>
    <t>3/27/2006</t>
  </si>
  <si>
    <t>FL21-14</t>
  </si>
  <si>
    <t>9/17/2026</t>
  </si>
  <si>
    <t>SASAKI, REUBEN S.</t>
  </si>
  <si>
    <t>10/1/2019</t>
  </si>
  <si>
    <t>PERALTA, ROWENA G.</t>
  </si>
  <si>
    <t>Environ. Health Spec. III</t>
  </si>
  <si>
    <t>8/23/2006</t>
  </si>
  <si>
    <t>12/7/2026</t>
  </si>
  <si>
    <t>CORDERO, JEANENNE P.</t>
  </si>
  <si>
    <t>Program Coordinator IV</t>
  </si>
  <si>
    <t>1/31/2022</t>
  </si>
  <si>
    <t>Federal Funds</t>
  </si>
  <si>
    <t>CRUZ, MICHAEL W.</t>
  </si>
  <si>
    <t>Adjutant General (Unclass)</t>
  </si>
  <si>
    <t>3/7/2023</t>
  </si>
  <si>
    <t>FALLEJO, ROLAND C.</t>
  </si>
  <si>
    <t>6/2/2008</t>
  </si>
  <si>
    <t>MANDAPAT, REYNMALDO U.</t>
  </si>
  <si>
    <t>2/23/2009</t>
  </si>
  <si>
    <t>CRUZ, VICTOR N.</t>
  </si>
  <si>
    <t>6/30/2010</t>
  </si>
  <si>
    <t>CRUZ, BRANDON S.</t>
  </si>
  <si>
    <t>Capital Improvement Proj. Coord.</t>
  </si>
  <si>
    <t>3/28/2022</t>
  </si>
  <si>
    <t>Administrative Assistant</t>
  </si>
  <si>
    <t>TUDELA, CLARISA C.</t>
  </si>
  <si>
    <t>7/11/2016</t>
  </si>
  <si>
    <t>MATAGOLAI, RYAN CURTIS P.</t>
  </si>
  <si>
    <t>5/21/2018</t>
  </si>
  <si>
    <t>FL21-07</t>
  </si>
  <si>
    <t>11/21/2025</t>
  </si>
  <si>
    <t>CASIL, FRANKIE J.</t>
  </si>
  <si>
    <t>3/10/2016</t>
  </si>
  <si>
    <t>GALSIM, RONALD M.</t>
  </si>
  <si>
    <t>Engineer I</t>
  </si>
  <si>
    <t>11/23/2020</t>
  </si>
  <si>
    <t>CEPEDA, MELVIN Q.</t>
  </si>
  <si>
    <t>7/22/2019</t>
  </si>
  <si>
    <t>SHIMIZU, TAMERA SHREE C.</t>
  </si>
  <si>
    <t>Environ. Health Spec. II</t>
  </si>
  <si>
    <t>4/24/2023</t>
  </si>
  <si>
    <t xml:space="preserve">PINAULA, MICHOL A. </t>
  </si>
  <si>
    <t>Management Analyst I</t>
  </si>
  <si>
    <t>9/25/2023</t>
  </si>
  <si>
    <t>KX-01</t>
  </si>
  <si>
    <t>CAMACHO, SARAH RIA M.</t>
  </si>
  <si>
    <t>6/14/2018</t>
  </si>
  <si>
    <t>12/14/2025</t>
  </si>
  <si>
    <t>CABRERA, RYAN B.</t>
  </si>
  <si>
    <t>6/25/2018</t>
  </si>
  <si>
    <t>12/25/2025</t>
  </si>
  <si>
    <t>OROT, MATTHEW P.</t>
  </si>
  <si>
    <t>Planner II</t>
  </si>
  <si>
    <t>3/27/2023</t>
  </si>
  <si>
    <t>ALVIA, LARRY B.</t>
  </si>
  <si>
    <t>Maintenance Custodian</t>
  </si>
  <si>
    <t>8/6/2018</t>
  </si>
  <si>
    <t>KANAI, LAURA R.</t>
  </si>
  <si>
    <t>8/30/2019</t>
  </si>
  <si>
    <t>AGUON, CRYSTAL</t>
  </si>
  <si>
    <t>2/6/2023</t>
  </si>
  <si>
    <t>YANSON, ERNESTO A.</t>
  </si>
  <si>
    <t>9/3/2019</t>
  </si>
  <si>
    <t>04/08/2024</t>
  </si>
  <si>
    <t>1/6/2020</t>
  </si>
  <si>
    <t xml:space="preserve">MALALIS, KEVIN J. </t>
  </si>
  <si>
    <t>1/20/2020</t>
  </si>
  <si>
    <t>3/31/2023</t>
  </si>
  <si>
    <t>3/13/2023</t>
  </si>
  <si>
    <t>CORDERO JR., ENRIQUE C.</t>
  </si>
  <si>
    <t>02/12/2024</t>
  </si>
  <si>
    <t>HX-01</t>
  </si>
  <si>
    <t>MUNA III, EDWARD AP</t>
  </si>
  <si>
    <t>Senior Programmer Analyst</t>
  </si>
  <si>
    <t>4/10/2023</t>
  </si>
  <si>
    <t>PUZAN, TIMOTHY</t>
  </si>
  <si>
    <t>Anti-Terrorism Prog Mngr</t>
  </si>
  <si>
    <t>2/1/2021</t>
  </si>
  <si>
    <t>2/1/2025</t>
  </si>
  <si>
    <t>IGROS, YOLANDA ANN L.</t>
  </si>
  <si>
    <t>3/8/2021</t>
  </si>
  <si>
    <t>FL21-04</t>
  </si>
  <si>
    <t>MANUEL, CAREL ROSE M.</t>
  </si>
  <si>
    <t>Engineer III</t>
  </si>
  <si>
    <t>12/19/2022</t>
  </si>
  <si>
    <t xml:space="preserve">OU, HENRY W. </t>
  </si>
  <si>
    <t>11/1/2021</t>
  </si>
  <si>
    <t>NX-01</t>
  </si>
  <si>
    <t>SANTIAGO, JOSEPH C.</t>
  </si>
  <si>
    <t>2/17/2022</t>
  </si>
  <si>
    <t>FERNANDEZ, MARCO</t>
  </si>
  <si>
    <t>6/2/2022</t>
  </si>
  <si>
    <t>FEJERAN, DONAVAN J.</t>
  </si>
  <si>
    <t>Supply Expeditor</t>
  </si>
  <si>
    <t>1/21/2020</t>
  </si>
  <si>
    <t>NICHOLAS, ADRIANNE L.</t>
  </si>
  <si>
    <t>SMITH, RICKY SN</t>
  </si>
  <si>
    <t>Construction Inspector II</t>
  </si>
  <si>
    <t>1/16/2023</t>
  </si>
  <si>
    <t>Management Analyst II</t>
  </si>
  <si>
    <t>DUENAS, KARANINA V.</t>
  </si>
  <si>
    <t>3/8/2023</t>
  </si>
  <si>
    <t>FLORES, ARGIE</t>
  </si>
  <si>
    <t>5/1/2023</t>
  </si>
  <si>
    <t>ISEZAKI, FANCKIE-LYNN S.</t>
  </si>
  <si>
    <t>Mngmt Analyst I</t>
  </si>
  <si>
    <t>7/17/2023</t>
  </si>
  <si>
    <t>ATALIG, ONRIA N.</t>
  </si>
  <si>
    <t>8/28/2023</t>
  </si>
  <si>
    <t>FL21-01</t>
  </si>
  <si>
    <t>BORJA, JOHN S.</t>
  </si>
  <si>
    <t>11/2/2023</t>
  </si>
  <si>
    <t xml:space="preserve">MATERNE, JOLEEN A. </t>
  </si>
  <si>
    <t>BLAS JR., DAVID M.</t>
  </si>
  <si>
    <t>03/25/2024</t>
  </si>
  <si>
    <t>CRUZ, HEZEKIAH JOSEPH U.</t>
  </si>
  <si>
    <t>03/18/2024</t>
  </si>
  <si>
    <t>QUITUGUA, GODWIN L.</t>
  </si>
  <si>
    <t>Chief of Security</t>
  </si>
  <si>
    <t>05/06/2024</t>
  </si>
  <si>
    <t>NL-13</t>
  </si>
  <si>
    <t>SAN NICOLAS, ANTHONY B.</t>
  </si>
  <si>
    <t>PEREZ, KEISHA S.</t>
  </si>
  <si>
    <t>Planner I</t>
  </si>
  <si>
    <t>04/22/2024</t>
  </si>
  <si>
    <t>VILLAGOMEZ, DAVIN A.</t>
  </si>
  <si>
    <t>04/15/2024</t>
  </si>
  <si>
    <t>GUTIERREZ, ELIJAH B.</t>
  </si>
  <si>
    <t>05/20/2024</t>
  </si>
  <si>
    <t>TYQUIENGCO, AVERY J.</t>
  </si>
  <si>
    <t>Senior Programmer / Analyst</t>
  </si>
  <si>
    <t>MX-01</t>
  </si>
  <si>
    <t>GOGUE, CARMEN V.</t>
  </si>
  <si>
    <t>Program Coordinator I</t>
  </si>
  <si>
    <t>----</t>
  </si>
  <si>
    <t>2/29/2026</t>
  </si>
  <si>
    <t>FL21-12</t>
  </si>
  <si>
    <t>12/30/2026</t>
  </si>
  <si>
    <t>BARCINAS, BRADLY J.C.</t>
  </si>
  <si>
    <t>EVANGELISTA, ANALISA</t>
  </si>
  <si>
    <t>Management Analyst III</t>
  </si>
  <si>
    <t>NX-02</t>
  </si>
  <si>
    <t>LEON GUERRERO, KENT S.</t>
  </si>
  <si>
    <t>MALLARI, DOMINIC MARTIN</t>
  </si>
  <si>
    <t>MORTERA JR, JOVENCIO F.</t>
  </si>
  <si>
    <t>IEHSI, JORDAN J.</t>
  </si>
  <si>
    <t>01/06/2025</t>
  </si>
  <si>
    <t>02/24/2025</t>
  </si>
  <si>
    <t>03/10/2025</t>
  </si>
  <si>
    <t>TERLAJE-RABAGO, CYNTHIA M.</t>
  </si>
  <si>
    <t>04/29/2019</t>
  </si>
  <si>
    <t>Personnel Officer</t>
  </si>
  <si>
    <t>01/11/2010</t>
  </si>
  <si>
    <t>JX-09</t>
  </si>
  <si>
    <t>COMPUTER OPERATOR III</t>
  </si>
  <si>
    <t>RASMUSSEN, ROBERT P.</t>
  </si>
  <si>
    <t>12/30/2024</t>
  </si>
  <si>
    <t>E-U-6</t>
  </si>
  <si>
    <t>OX-07</t>
  </si>
  <si>
    <t>NX-10</t>
  </si>
  <si>
    <t>HX-11</t>
  </si>
  <si>
    <t>NX-07</t>
  </si>
  <si>
    <t>JX-07</t>
  </si>
  <si>
    <t>LX-05</t>
  </si>
  <si>
    <t>MX-02</t>
  </si>
  <si>
    <t>DX-07</t>
  </si>
  <si>
    <t>HX-06</t>
  </si>
  <si>
    <t>RX-04</t>
  </si>
  <si>
    <t>OX-03</t>
  </si>
  <si>
    <t>EX-03</t>
  </si>
  <si>
    <t>KX-03</t>
  </si>
  <si>
    <t xml:space="preserve">BORJA, MYRA L. </t>
  </si>
  <si>
    <t>FL21-17</t>
  </si>
  <si>
    <t>04/09/2027</t>
  </si>
  <si>
    <t>JX-08</t>
  </si>
  <si>
    <t>HX-09</t>
  </si>
  <si>
    <t>FL21-10</t>
  </si>
  <si>
    <t>03/19/2027</t>
  </si>
  <si>
    <t>MX-06</t>
  </si>
  <si>
    <t>MX-03</t>
  </si>
  <si>
    <t>05/19/2026</t>
  </si>
  <si>
    <t>FL21-05</t>
  </si>
  <si>
    <t>03/07/2026</t>
  </si>
  <si>
    <t>06/02/2026</t>
  </si>
  <si>
    <t>LX-03</t>
  </si>
  <si>
    <t>KX-02</t>
  </si>
  <si>
    <t>($19.01*7.pp)</t>
  </si>
  <si>
    <t>4th Qtr (7 pp)</t>
  </si>
  <si>
    <t>GOGO, EDNORM DI</t>
  </si>
  <si>
    <t>-</t>
  </si>
  <si>
    <t xml:space="preserve">TERLAJE, STEPHANIE M. </t>
  </si>
  <si>
    <t>07/14/2025</t>
  </si>
  <si>
    <t>HX-13</t>
  </si>
  <si>
    <t>OX-4</t>
  </si>
  <si>
    <t>02/28/2027</t>
  </si>
  <si>
    <t>12/02/2025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</si>
</sst>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5" x14ac:knownFonts="1">
    <font>
      <sz val="11"/>
      <color theme="1"/>
      <name val="Calibri"/>
      <family val="2"/>
      <scheme val="minor"/>
    </font>
    <font>
      <b/>
      <sz val="8"/>
      <color indexed="8"/>
      <name val="Times New Roman"/>
      <family val="1"/>
    </font>
    <font>
      <b/>
      <sz val="7"/>
      <color indexed="8"/>
      <name val="Times New Roman"/>
      <family val="1"/>
    </font>
    <font>
      <b/>
      <sz val="8"/>
      <color theme="1"/>
      <name val="Times New Roman"/>
      <family val="1"/>
    </font>
    <font>
      <b/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65"/>
        <bgColor theme="4" tint="0.79998168889431442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44" fontId="1" fillId="2" borderId="2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44" fontId="1" fillId="2" borderId="5" xfId="0" applyNumberFormat="1" applyFont="1" applyFill="1" applyBorder="1" applyAlignment="1">
      <alignment horizontal="center"/>
    </xf>
    <xf numFmtId="44" fontId="1" fillId="2" borderId="6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44" fontId="1" fillId="2" borderId="8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0" fontId="1" fillId="2" borderId="10" xfId="0" applyNumberFormat="1" applyFont="1" applyFill="1" applyBorder="1" applyAlignment="1">
      <alignment horizontal="center"/>
    </xf>
    <xf numFmtId="44" fontId="1" fillId="2" borderId="10" xfId="0" applyNumberFormat="1" applyFont="1" applyFill="1" applyBorder="1" applyAlignment="1">
      <alignment horizontal="center"/>
    </xf>
    <xf numFmtId="10" fontId="2" fillId="2" borderId="10" xfId="0" applyNumberFormat="1" applyFont="1" applyFill="1" applyBorder="1" applyAlignment="1">
      <alignment horizontal="center"/>
    </xf>
    <xf numFmtId="39" fontId="1" fillId="2" borderId="10" xfId="0" applyNumberFormat="1" applyFont="1" applyFill="1" applyBorder="1" applyAlignment="1">
      <alignment horizontal="center"/>
    </xf>
    <xf numFmtId="0" fontId="1" fillId="2" borderId="10" xfId="0" quotePrefix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15" xfId="0" applyFont="1" applyFill="1" applyBorder="1"/>
    <xf numFmtId="0" fontId="1" fillId="3" borderId="15" xfId="0" applyFont="1" applyFill="1" applyBorder="1" applyAlignment="1">
      <alignment horizontal="left"/>
    </xf>
    <xf numFmtId="0" fontId="1" fillId="3" borderId="16" xfId="0" applyFont="1" applyFill="1" applyBorder="1" applyAlignment="1">
      <alignment horizontal="center"/>
    </xf>
    <xf numFmtId="0" fontId="1" fillId="3" borderId="15" xfId="0" quotePrefix="1" applyFont="1" applyFill="1" applyBorder="1" applyAlignment="1">
      <alignment horizontal="center"/>
    </xf>
    <xf numFmtId="44" fontId="1" fillId="3" borderId="15" xfId="0" quotePrefix="1" applyNumberFormat="1" applyFont="1" applyFill="1" applyBorder="1" applyAlignment="1">
      <alignment horizontal="center"/>
    </xf>
    <xf numFmtId="44" fontId="1" fillId="3" borderId="15" xfId="0" applyNumberFormat="1" applyFont="1" applyFill="1" applyBorder="1"/>
    <xf numFmtId="5" fontId="1" fillId="3" borderId="15" xfId="0" quotePrefix="1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applyAlignment="1">
      <alignment horizontal="center"/>
    </xf>
    <xf numFmtId="44" fontId="1" fillId="0" borderId="18" xfId="0" applyNumberFormat="1" applyFont="1" applyBorder="1" applyAlignment="1">
      <alignment horizontal="right"/>
    </xf>
    <xf numFmtId="44" fontId="1" fillId="3" borderId="12" xfId="0" applyNumberFormat="1" applyFont="1" applyFill="1" applyBorder="1"/>
    <xf numFmtId="44" fontId="1" fillId="0" borderId="2" xfId="0" applyNumberFormat="1" applyFont="1" applyBorder="1" applyAlignment="1">
      <alignment horizontal="center"/>
    </xf>
    <xf numFmtId="44" fontId="1" fillId="0" borderId="5" xfId="0" applyNumberFormat="1" applyFont="1" applyBorder="1" applyAlignment="1">
      <alignment horizontal="center"/>
    </xf>
    <xf numFmtId="44" fontId="1" fillId="0" borderId="8" xfId="0" applyNumberFormat="1" applyFont="1" applyBorder="1" applyAlignment="1">
      <alignment horizontal="center"/>
    </xf>
    <xf numFmtId="164" fontId="1" fillId="2" borderId="4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11" xfId="0" applyNumberFormat="1" applyFont="1" applyFill="1" applyBorder="1" applyAlignment="1">
      <alignment horizontal="center"/>
    </xf>
    <xf numFmtId="164" fontId="1" fillId="3" borderId="15" xfId="0" applyNumberFormat="1" applyFont="1" applyFill="1" applyBorder="1"/>
    <xf numFmtId="164" fontId="0" fillId="0" borderId="0" xfId="0" applyNumberFormat="1"/>
    <xf numFmtId="0" fontId="1" fillId="2" borderId="3" xfId="0" applyFont="1" applyFill="1" applyBorder="1" applyAlignment="1">
      <alignment horizontal="center"/>
    </xf>
    <xf numFmtId="164" fontId="1" fillId="0" borderId="12" xfId="0" applyNumberFormat="1" applyFont="1" applyFill="1" applyBorder="1" applyAlignment="1">
      <alignment horizontal="right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left"/>
    </xf>
    <xf numFmtId="49" fontId="1" fillId="0" borderId="12" xfId="0" applyNumberFormat="1" applyFont="1" applyFill="1" applyBorder="1" applyAlignment="1">
      <alignment horizontal="center"/>
    </xf>
    <xf numFmtId="44" fontId="1" fillId="0" borderId="12" xfId="0" applyNumberFormat="1" applyFont="1" applyFill="1" applyBorder="1" applyAlignment="1">
      <alignment horizontal="center"/>
    </xf>
    <xf numFmtId="44" fontId="1" fillId="0" borderId="12" xfId="0" applyNumberFormat="1" applyFont="1" applyFill="1" applyBorder="1"/>
    <xf numFmtId="14" fontId="1" fillId="0" borderId="12" xfId="0" applyNumberFormat="1" applyFont="1" applyFill="1" applyBorder="1" applyAlignment="1">
      <alignment horizontal="center"/>
    </xf>
    <xf numFmtId="49" fontId="1" fillId="0" borderId="12" xfId="0" applyNumberFormat="1" applyFont="1" applyFill="1" applyBorder="1"/>
    <xf numFmtId="44" fontId="1" fillId="0" borderId="12" xfId="0" applyNumberFormat="1" applyFont="1" applyFill="1" applyBorder="1" applyAlignment="1">
      <alignment horizontal="right"/>
    </xf>
    <xf numFmtId="44" fontId="1" fillId="0" borderId="13" xfId="0" applyNumberFormat="1" applyFont="1" applyFill="1" applyBorder="1" applyAlignment="1">
      <alignment horizontal="right"/>
    </xf>
    <xf numFmtId="44" fontId="3" fillId="0" borderId="14" xfId="0" applyNumberFormat="1" applyFont="1" applyFill="1" applyBorder="1"/>
    <xf numFmtId="44" fontId="1" fillId="0" borderId="17" xfId="0" applyNumberFormat="1" applyFont="1" applyFill="1" applyBorder="1" applyAlignment="1">
      <alignment horizontal="right"/>
    </xf>
    <xf numFmtId="44" fontId="1" fillId="0" borderId="0" xfId="0" applyNumberFormat="1" applyFont="1" applyFill="1" applyAlignment="1">
      <alignment horizontal="right"/>
    </xf>
    <xf numFmtId="44" fontId="0" fillId="0" borderId="0" xfId="0" applyNumberFormat="1" applyFill="1"/>
    <xf numFmtId="0" fontId="0" fillId="0" borderId="0" xfId="0" applyFill="1"/>
    <xf numFmtId="0" fontId="1" fillId="0" borderId="15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left"/>
    </xf>
    <xf numFmtId="49" fontId="1" fillId="0" borderId="15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44" fontId="1" fillId="0" borderId="15" xfId="0" applyNumberFormat="1" applyFont="1" applyFill="1" applyBorder="1" applyAlignment="1">
      <alignment horizontal="center"/>
    </xf>
    <xf numFmtId="14" fontId="1" fillId="0" borderId="15" xfId="0" applyNumberFormat="1" applyFont="1" applyFill="1" applyBorder="1" applyAlignment="1">
      <alignment horizontal="center"/>
    </xf>
    <xf numFmtId="44" fontId="1" fillId="0" borderId="15" xfId="0" applyNumberFormat="1" applyFont="1" applyFill="1" applyBorder="1" applyAlignment="1">
      <alignment horizontal="right"/>
    </xf>
    <xf numFmtId="44" fontId="1" fillId="0" borderId="16" xfId="0" applyNumberFormat="1" applyFont="1" applyFill="1" applyBorder="1" applyAlignment="1">
      <alignment horizontal="right"/>
    </xf>
    <xf numFmtId="44" fontId="3" fillId="0" borderId="6" xfId="0" applyNumberFormat="1" applyFont="1" applyFill="1" applyBorder="1"/>
    <xf numFmtId="44" fontId="1" fillId="0" borderId="15" xfId="0" applyNumberFormat="1" applyFont="1" applyFill="1" applyBorder="1"/>
    <xf numFmtId="0" fontId="1" fillId="0" borderId="12" xfId="0" applyFont="1" applyFill="1" applyBorder="1"/>
    <xf numFmtId="49" fontId="2" fillId="0" borderId="15" xfId="0" applyNumberFormat="1" applyFont="1" applyFill="1" applyBorder="1" applyAlignment="1">
      <alignment horizontal="center"/>
    </xf>
    <xf numFmtId="49" fontId="1" fillId="0" borderId="16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center"/>
    </xf>
    <xf numFmtId="0" fontId="1" fillId="2" borderId="22" xfId="0" applyFont="1" applyFill="1" applyBorder="1" applyAlignment="1">
      <alignment horizontal="center"/>
    </xf>
    <xf numFmtId="0" fontId="1" fillId="2" borderId="2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EDDE2-FBF8-466E-AD43-F0D45B116B2B}">
  <dimension ref="A1:U74"/>
  <sheetViews>
    <sheetView tabSelected="1" view="pageBreakPreview" zoomScale="172" zoomScaleNormal="112" zoomScaleSheetLayoutView="172" zoomScalePageLayoutView="130" workbookViewId="0">
      <selection activeCell="C12" sqref="C12"/>
    </sheetView>
  </sheetViews>
  <sheetFormatPr defaultRowHeight="15" x14ac:dyDescent="0.25"/>
  <cols>
    <col min="1" max="1" width="3.85546875" customWidth="1"/>
    <col min="2" max="2" width="23.28515625" style="26" customWidth="1"/>
    <col min="3" max="3" width="22.7109375" customWidth="1"/>
    <col min="4" max="4" width="16.5703125" customWidth="1"/>
    <col min="5" max="5" width="12.140625" customWidth="1"/>
    <col min="6" max="6" width="15.28515625" style="27" customWidth="1"/>
    <col min="7" max="7" width="13.28515625" style="27" customWidth="1"/>
    <col min="8" max="8" width="9.140625" style="28" customWidth="1"/>
    <col min="9" max="9" width="12.28515625" customWidth="1"/>
    <col min="10" max="10" width="10.140625" customWidth="1"/>
    <col min="11" max="12" width="10" style="27" customWidth="1"/>
    <col min="13" max="13" width="10" hidden="1" customWidth="1"/>
    <col min="14" max="14" width="10" customWidth="1"/>
    <col min="15" max="15" width="8.7109375" customWidth="1"/>
    <col min="16" max="16" width="11" customWidth="1"/>
    <col min="17" max="17" width="9.140625" customWidth="1"/>
    <col min="18" max="18" width="10.7109375" customWidth="1"/>
    <col min="19" max="19" width="15" style="38" customWidth="1"/>
    <col min="20" max="20" width="15.140625" customWidth="1"/>
    <col min="21" max="21" width="13.85546875" style="27" customWidth="1"/>
  </cols>
  <sheetData>
    <row r="1" spans="1:21" x14ac:dyDescent="0.25">
      <c r="A1" s="72"/>
      <c r="B1" s="69"/>
      <c r="C1" s="1"/>
      <c r="D1" s="2" t="s">
        <v>0</v>
      </c>
      <c r="E1" s="2" t="s">
        <v>0</v>
      </c>
      <c r="F1" s="3"/>
      <c r="G1" s="31" t="s">
        <v>0</v>
      </c>
      <c r="H1" s="2"/>
      <c r="I1" s="2" t="s">
        <v>0</v>
      </c>
      <c r="J1" s="4" t="s">
        <v>0</v>
      </c>
      <c r="K1" s="39" t="s">
        <v>1</v>
      </c>
      <c r="L1" s="39"/>
      <c r="M1" s="39"/>
      <c r="N1" s="39"/>
      <c r="O1" s="39"/>
      <c r="P1" s="39"/>
      <c r="Q1" s="39"/>
      <c r="R1" s="39"/>
      <c r="S1" s="34"/>
    </row>
    <row r="2" spans="1:21" ht="22.5" customHeight="1" x14ac:dyDescent="0.25">
      <c r="A2" s="73" t="s">
        <v>2</v>
      </c>
      <c r="B2" s="70" t="s">
        <v>3</v>
      </c>
      <c r="C2" s="5" t="s">
        <v>4</v>
      </c>
      <c r="D2" s="5" t="s">
        <v>5</v>
      </c>
      <c r="E2" s="5" t="s">
        <v>6</v>
      </c>
      <c r="F2" s="6" t="s">
        <v>7</v>
      </c>
      <c r="G2" s="32" t="s">
        <v>8</v>
      </c>
      <c r="H2" s="5" t="s">
        <v>9</v>
      </c>
      <c r="I2" s="5" t="s">
        <v>10</v>
      </c>
      <c r="J2" s="68" t="s">
        <v>9</v>
      </c>
      <c r="K2" s="7" t="s">
        <v>11</v>
      </c>
      <c r="L2" s="7" t="s">
        <v>12</v>
      </c>
      <c r="M2" s="8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35"/>
    </row>
    <row r="3" spans="1:21" ht="15.75" thickBot="1" x14ac:dyDescent="0.3">
      <c r="A3" s="74"/>
      <c r="B3" s="71"/>
      <c r="C3" s="10"/>
      <c r="D3" s="10"/>
      <c r="E3" s="10" t="s">
        <v>19</v>
      </c>
      <c r="F3" s="11"/>
      <c r="G3" s="33" t="s">
        <v>238</v>
      </c>
      <c r="H3" s="10" t="s">
        <v>20</v>
      </c>
      <c r="I3" s="10" t="s">
        <v>21</v>
      </c>
      <c r="J3" s="12" t="s">
        <v>22</v>
      </c>
      <c r="K3" s="13"/>
      <c r="L3" s="14" t="s">
        <v>237</v>
      </c>
      <c r="M3" s="15" t="s">
        <v>23</v>
      </c>
      <c r="N3" s="13">
        <v>1.4500000000000001E-2</v>
      </c>
      <c r="O3" s="16">
        <v>187</v>
      </c>
      <c r="P3" s="17"/>
      <c r="Q3" s="17"/>
      <c r="R3" s="18" t="s">
        <v>24</v>
      </c>
      <c r="S3" s="36" t="s">
        <v>25</v>
      </c>
    </row>
    <row r="4" spans="1:21" s="54" customFormat="1" x14ac:dyDescent="0.25">
      <c r="A4" s="41">
        <v>1</v>
      </c>
      <c r="B4" s="42" t="s">
        <v>26</v>
      </c>
      <c r="C4" s="43" t="s">
        <v>27</v>
      </c>
      <c r="D4" s="43" t="s">
        <v>28</v>
      </c>
      <c r="E4" s="43" t="s">
        <v>209</v>
      </c>
      <c r="F4" s="44">
        <v>76093</v>
      </c>
      <c r="G4" s="45">
        <v>19606.88</v>
      </c>
      <c r="H4" s="46" t="s">
        <v>186</v>
      </c>
      <c r="I4" s="47" t="s">
        <v>29</v>
      </c>
      <c r="J4" s="48">
        <v>0</v>
      </c>
      <c r="K4" s="48">
        <v>6033.06</v>
      </c>
      <c r="L4" s="48">
        <v>127.37</v>
      </c>
      <c r="M4" s="48">
        <v>0</v>
      </c>
      <c r="N4" s="48">
        <v>282.51</v>
      </c>
      <c r="O4" s="49">
        <v>47.1</v>
      </c>
      <c r="P4" s="50">
        <v>1327.18</v>
      </c>
      <c r="Q4" s="50">
        <v>88.74</v>
      </c>
      <c r="R4" s="51">
        <f>K4+L4+M4+N4+O4+P4+Q4</f>
        <v>7905.9600000000009</v>
      </c>
      <c r="S4" s="40">
        <f>SUM(G4+R4)</f>
        <v>27512.840000000004</v>
      </c>
      <c r="T4" s="52"/>
      <c r="U4" s="53"/>
    </row>
    <row r="5" spans="1:21" s="54" customFormat="1" x14ac:dyDescent="0.25">
      <c r="A5" s="41">
        <v>2</v>
      </c>
      <c r="B5" s="42" t="s">
        <v>239</v>
      </c>
      <c r="C5" s="43" t="s">
        <v>42</v>
      </c>
      <c r="D5" s="43" t="s">
        <v>242</v>
      </c>
      <c r="E5" s="43" t="s">
        <v>138</v>
      </c>
      <c r="F5" s="44">
        <v>54918</v>
      </c>
      <c r="G5" s="45">
        <v>12038.4</v>
      </c>
      <c r="H5" s="46" t="s">
        <v>240</v>
      </c>
      <c r="I5" s="47" t="s">
        <v>31</v>
      </c>
      <c r="J5" s="48">
        <v>0</v>
      </c>
      <c r="K5" s="48">
        <v>3631.57</v>
      </c>
      <c r="L5" s="48">
        <v>108.36</v>
      </c>
      <c r="M5" s="48"/>
      <c r="N5" s="48">
        <v>168.48</v>
      </c>
      <c r="O5" s="49">
        <v>0</v>
      </c>
      <c r="P5" s="50">
        <v>1534.92</v>
      </c>
      <c r="Q5" s="50">
        <v>62.5</v>
      </c>
      <c r="R5" s="51">
        <f t="shared" ref="R5" si="0">K5+L5+M5+N5+O5+P5+Q5</f>
        <v>5505.83</v>
      </c>
      <c r="S5" s="40">
        <f t="shared" ref="S5" si="1">SUM(G5+R5)</f>
        <v>17544.23</v>
      </c>
      <c r="T5" s="52"/>
      <c r="U5" s="53"/>
    </row>
    <row r="6" spans="1:21" s="54" customFormat="1" x14ac:dyDescent="0.25">
      <c r="A6" s="55">
        <v>3</v>
      </c>
      <c r="B6" s="56" t="s">
        <v>32</v>
      </c>
      <c r="C6" s="57" t="s">
        <v>33</v>
      </c>
      <c r="D6" s="57" t="s">
        <v>34</v>
      </c>
      <c r="E6" s="58" t="s">
        <v>35</v>
      </c>
      <c r="F6" s="59">
        <v>77783</v>
      </c>
      <c r="G6" s="45">
        <v>20046.400000000001</v>
      </c>
      <c r="H6" s="60">
        <v>46304</v>
      </c>
      <c r="I6" s="47" t="s">
        <v>31</v>
      </c>
      <c r="J6" s="61">
        <v>0</v>
      </c>
      <c r="K6" s="61">
        <v>6168.28</v>
      </c>
      <c r="L6" s="61">
        <v>0</v>
      </c>
      <c r="M6" s="61">
        <v>0</v>
      </c>
      <c r="N6" s="61">
        <v>290.64999999999998</v>
      </c>
      <c r="O6" s="62">
        <v>47.1</v>
      </c>
      <c r="P6" s="63">
        <v>0</v>
      </c>
      <c r="Q6" s="63">
        <v>0</v>
      </c>
      <c r="R6" s="51">
        <f t="shared" ref="R6:R37" si="2">K6+L6+M6+N6+O6+P6+Q6</f>
        <v>6506.03</v>
      </c>
      <c r="S6" s="40">
        <f t="shared" ref="S6:S37" si="3">SUM(G6+R6)</f>
        <v>26552.43</v>
      </c>
      <c r="T6" s="52"/>
      <c r="U6" s="53"/>
    </row>
    <row r="7" spans="1:21" s="54" customFormat="1" x14ac:dyDescent="0.25">
      <c r="A7" s="41">
        <v>4</v>
      </c>
      <c r="B7" s="56" t="s">
        <v>36</v>
      </c>
      <c r="C7" s="57" t="s">
        <v>30</v>
      </c>
      <c r="D7" s="57" t="s">
        <v>37</v>
      </c>
      <c r="E7" s="57" t="s">
        <v>243</v>
      </c>
      <c r="F7" s="59">
        <v>48780</v>
      </c>
      <c r="G7" s="45">
        <v>12223.6</v>
      </c>
      <c r="H7" s="60">
        <v>46652</v>
      </c>
      <c r="I7" s="47" t="s">
        <v>31</v>
      </c>
      <c r="J7" s="61">
        <v>0</v>
      </c>
      <c r="K7" s="61">
        <v>3696.67</v>
      </c>
      <c r="L7" s="61">
        <v>127.37</v>
      </c>
      <c r="M7" s="61">
        <v>0</v>
      </c>
      <c r="N7" s="61">
        <v>149.69</v>
      </c>
      <c r="O7" s="62">
        <v>47.1</v>
      </c>
      <c r="P7" s="63">
        <v>5629.09</v>
      </c>
      <c r="Q7" s="63">
        <v>170.63</v>
      </c>
      <c r="R7" s="51">
        <f t="shared" si="2"/>
        <v>9820.5499999999993</v>
      </c>
      <c r="S7" s="40">
        <f t="shared" si="3"/>
        <v>22044.15</v>
      </c>
      <c r="T7" s="52"/>
      <c r="U7" s="53"/>
    </row>
    <row r="8" spans="1:21" s="54" customFormat="1" x14ac:dyDescent="0.25">
      <c r="A8" s="55">
        <v>5</v>
      </c>
      <c r="B8" s="56" t="s">
        <v>38</v>
      </c>
      <c r="C8" s="57" t="s">
        <v>33</v>
      </c>
      <c r="D8" s="57" t="s">
        <v>39</v>
      </c>
      <c r="E8" s="57" t="s">
        <v>40</v>
      </c>
      <c r="F8" s="64">
        <v>61401</v>
      </c>
      <c r="G8" s="45">
        <v>13461.12</v>
      </c>
      <c r="H8" s="60">
        <v>45874</v>
      </c>
      <c r="I8" s="65" t="s">
        <v>41</v>
      </c>
      <c r="J8" s="61">
        <v>402</v>
      </c>
      <c r="K8" s="61">
        <v>4141.99</v>
      </c>
      <c r="L8" s="61">
        <v>0</v>
      </c>
      <c r="M8" s="61"/>
      <c r="N8" s="61">
        <v>186.9</v>
      </c>
      <c r="O8" s="62">
        <v>40.07</v>
      </c>
      <c r="P8" s="63">
        <v>1863.8</v>
      </c>
      <c r="Q8" s="63">
        <v>75.62</v>
      </c>
      <c r="R8" s="51">
        <f t="shared" si="2"/>
        <v>6308.3799999999992</v>
      </c>
      <c r="S8" s="40">
        <f t="shared" si="3"/>
        <v>19769.5</v>
      </c>
      <c r="T8" s="52"/>
      <c r="U8" s="53"/>
    </row>
    <row r="9" spans="1:21" s="54" customFormat="1" x14ac:dyDescent="0.25">
      <c r="A9" s="55">
        <v>6</v>
      </c>
      <c r="B9" s="56" t="s">
        <v>193</v>
      </c>
      <c r="C9" s="57" t="s">
        <v>205</v>
      </c>
      <c r="D9" s="57" t="s">
        <v>203</v>
      </c>
      <c r="E9" s="57" t="s">
        <v>204</v>
      </c>
      <c r="F9" s="64">
        <v>50446</v>
      </c>
      <c r="G9" s="45">
        <v>12998</v>
      </c>
      <c r="H9" s="60">
        <v>45895</v>
      </c>
      <c r="I9" s="65" t="s">
        <v>31</v>
      </c>
      <c r="J9" s="61">
        <v>275</v>
      </c>
      <c r="K9" s="61">
        <v>3932.77</v>
      </c>
      <c r="L9" s="61">
        <v>127.37</v>
      </c>
      <c r="M9" s="61"/>
      <c r="N9" s="61">
        <v>160.91</v>
      </c>
      <c r="O9" s="62">
        <v>47.1</v>
      </c>
      <c r="P9" s="63">
        <v>5629.09</v>
      </c>
      <c r="Q9" s="63">
        <v>170.63</v>
      </c>
      <c r="R9" s="51">
        <f t="shared" si="2"/>
        <v>10067.870000000001</v>
      </c>
      <c r="S9" s="40">
        <f t="shared" si="3"/>
        <v>23065.870000000003</v>
      </c>
      <c r="T9" s="52"/>
      <c r="U9" s="53"/>
    </row>
    <row r="10" spans="1:21" s="54" customFormat="1" x14ac:dyDescent="0.25">
      <c r="A10" s="55">
        <v>7</v>
      </c>
      <c r="B10" s="56" t="s">
        <v>43</v>
      </c>
      <c r="C10" s="57" t="s">
        <v>44</v>
      </c>
      <c r="D10" s="57" t="s">
        <v>45</v>
      </c>
      <c r="E10" s="57" t="s">
        <v>46</v>
      </c>
      <c r="F10" s="59">
        <v>54856</v>
      </c>
      <c r="G10" s="45">
        <v>14134.32</v>
      </c>
      <c r="H10" s="57" t="s">
        <v>47</v>
      </c>
      <c r="I10" s="65" t="s">
        <v>31</v>
      </c>
      <c r="J10" s="61">
        <v>0</v>
      </c>
      <c r="K10" s="61">
        <v>4349.13</v>
      </c>
      <c r="L10" s="61">
        <v>0</v>
      </c>
      <c r="M10" s="61"/>
      <c r="N10" s="61">
        <v>183.38</v>
      </c>
      <c r="O10" s="62">
        <v>47.1</v>
      </c>
      <c r="P10" s="63">
        <v>4073.45</v>
      </c>
      <c r="Q10" s="63">
        <v>127.03</v>
      </c>
      <c r="R10" s="51">
        <f t="shared" si="2"/>
        <v>8780.090000000002</v>
      </c>
      <c r="S10" s="40">
        <f t="shared" si="3"/>
        <v>22914.410000000003</v>
      </c>
      <c r="T10" s="52"/>
      <c r="U10" s="53"/>
    </row>
    <row r="11" spans="1:21" s="54" customFormat="1" x14ac:dyDescent="0.25">
      <c r="A11" s="55">
        <v>8</v>
      </c>
      <c r="B11" s="56" t="s">
        <v>48</v>
      </c>
      <c r="C11" s="57" t="s">
        <v>49</v>
      </c>
      <c r="D11" s="57" t="s">
        <v>50</v>
      </c>
      <c r="E11" s="57" t="s">
        <v>51</v>
      </c>
      <c r="F11" s="59">
        <v>50146</v>
      </c>
      <c r="G11" s="45">
        <v>14632.36</v>
      </c>
      <c r="H11" s="57" t="s">
        <v>52</v>
      </c>
      <c r="I11" s="65" t="s">
        <v>31</v>
      </c>
      <c r="J11" s="61">
        <v>0</v>
      </c>
      <c r="K11" s="61">
        <v>3976.42</v>
      </c>
      <c r="L11" s="61">
        <v>127.37</v>
      </c>
      <c r="M11" s="61"/>
      <c r="N11" s="61">
        <v>190.61</v>
      </c>
      <c r="O11" s="62">
        <v>47.1</v>
      </c>
      <c r="P11" s="63">
        <v>4073.45</v>
      </c>
      <c r="Q11" s="63">
        <v>127.03</v>
      </c>
      <c r="R11" s="51">
        <f t="shared" si="2"/>
        <v>8541.9800000000014</v>
      </c>
      <c r="S11" s="40">
        <f t="shared" si="3"/>
        <v>23174.340000000004</v>
      </c>
      <c r="T11" s="52"/>
      <c r="U11" s="53"/>
    </row>
    <row r="12" spans="1:21" s="54" customFormat="1" x14ac:dyDescent="0.25">
      <c r="A12" s="41">
        <v>9</v>
      </c>
      <c r="B12" s="56" t="s">
        <v>53</v>
      </c>
      <c r="C12" s="57" t="s">
        <v>49</v>
      </c>
      <c r="D12" s="57" t="s">
        <v>54</v>
      </c>
      <c r="E12" s="57" t="s">
        <v>223</v>
      </c>
      <c r="F12" s="59">
        <v>55600</v>
      </c>
      <c r="G12" s="45">
        <v>15897.67</v>
      </c>
      <c r="H12" s="57" t="s">
        <v>224</v>
      </c>
      <c r="I12" s="65" t="s">
        <v>31</v>
      </c>
      <c r="J12" s="61">
        <v>0</v>
      </c>
      <c r="K12" s="61">
        <v>4474.3100000000004</v>
      </c>
      <c r="L12" s="61">
        <v>0</v>
      </c>
      <c r="M12" s="61"/>
      <c r="N12" s="61">
        <v>229.45</v>
      </c>
      <c r="O12" s="62">
        <v>47.8</v>
      </c>
      <c r="P12" s="63">
        <v>1235.18</v>
      </c>
      <c r="Q12" s="63">
        <v>90.18</v>
      </c>
      <c r="R12" s="51">
        <f t="shared" si="2"/>
        <v>6076.920000000001</v>
      </c>
      <c r="S12" s="40">
        <f t="shared" si="3"/>
        <v>21974.59</v>
      </c>
      <c r="T12" s="52"/>
      <c r="U12" s="53"/>
    </row>
    <row r="13" spans="1:21" s="54" customFormat="1" x14ac:dyDescent="0.25">
      <c r="A13" s="41">
        <v>10</v>
      </c>
      <c r="B13" s="56" t="s">
        <v>55</v>
      </c>
      <c r="C13" s="57" t="s">
        <v>56</v>
      </c>
      <c r="D13" s="57" t="s">
        <v>57</v>
      </c>
      <c r="E13" s="57" t="s">
        <v>210</v>
      </c>
      <c r="F13" s="59">
        <v>75392</v>
      </c>
      <c r="G13" s="45">
        <v>19430</v>
      </c>
      <c r="H13" s="57" t="s">
        <v>58</v>
      </c>
      <c r="I13" s="65" t="s">
        <v>31</v>
      </c>
      <c r="J13" s="61">
        <v>0</v>
      </c>
      <c r="K13" s="61">
        <v>5978.61</v>
      </c>
      <c r="L13" s="61">
        <v>0</v>
      </c>
      <c r="M13" s="61"/>
      <c r="N13" s="61">
        <v>274.63</v>
      </c>
      <c r="O13" s="62">
        <v>47.1</v>
      </c>
      <c r="P13" s="63">
        <v>2111.79</v>
      </c>
      <c r="Q13" s="63">
        <v>122.16</v>
      </c>
      <c r="R13" s="51">
        <f t="shared" si="2"/>
        <v>8534.2900000000009</v>
      </c>
      <c r="S13" s="40">
        <f t="shared" si="3"/>
        <v>27964.29</v>
      </c>
      <c r="T13" s="52"/>
      <c r="U13" s="53"/>
    </row>
    <row r="14" spans="1:21" s="54" customFormat="1" x14ac:dyDescent="0.25">
      <c r="A14" s="41">
        <v>11</v>
      </c>
      <c r="B14" s="56" t="s">
        <v>59</v>
      </c>
      <c r="C14" s="57" t="s">
        <v>60</v>
      </c>
      <c r="D14" s="57" t="s">
        <v>61</v>
      </c>
      <c r="E14" s="57" t="s">
        <v>244</v>
      </c>
      <c r="F14" s="59">
        <v>68059</v>
      </c>
      <c r="G14" s="45">
        <v>17555.919999999998</v>
      </c>
      <c r="H14" s="60">
        <v>46176</v>
      </c>
      <c r="I14" s="47" t="s">
        <v>62</v>
      </c>
      <c r="J14" s="61"/>
      <c r="K14" s="61">
        <v>5306.36</v>
      </c>
      <c r="L14" s="61">
        <v>127.37</v>
      </c>
      <c r="M14" s="61"/>
      <c r="N14" s="61">
        <v>254.58</v>
      </c>
      <c r="O14" s="62">
        <v>47.1</v>
      </c>
      <c r="P14" s="63">
        <v>0</v>
      </c>
      <c r="Q14" s="63">
        <v>0</v>
      </c>
      <c r="R14" s="51">
        <f t="shared" si="2"/>
        <v>5735.41</v>
      </c>
      <c r="S14" s="40">
        <f t="shared" si="3"/>
        <v>23291.329999999998</v>
      </c>
      <c r="T14" s="52"/>
      <c r="U14" s="53"/>
    </row>
    <row r="15" spans="1:21" s="54" customFormat="1" x14ac:dyDescent="0.25">
      <c r="A15" s="55">
        <v>12</v>
      </c>
      <c r="B15" s="56" t="s">
        <v>63</v>
      </c>
      <c r="C15" s="57" t="s">
        <v>64</v>
      </c>
      <c r="D15" s="57" t="s">
        <v>65</v>
      </c>
      <c r="E15" s="57" t="s">
        <v>208</v>
      </c>
      <c r="F15" s="59">
        <v>98182</v>
      </c>
      <c r="G15" s="45">
        <v>22278.400000000001</v>
      </c>
      <c r="H15" s="55" t="s">
        <v>240</v>
      </c>
      <c r="I15" s="47" t="s">
        <v>29</v>
      </c>
      <c r="J15" s="61">
        <v>0</v>
      </c>
      <c r="K15" s="61">
        <v>7971.83</v>
      </c>
      <c r="L15" s="61">
        <v>127.37</v>
      </c>
      <c r="M15" s="61"/>
      <c r="N15" s="61">
        <v>323.02999999999997</v>
      </c>
      <c r="O15" s="62">
        <v>47.1</v>
      </c>
      <c r="P15" s="63">
        <v>0</v>
      </c>
      <c r="Q15" s="63">
        <v>0</v>
      </c>
      <c r="R15" s="51">
        <f t="shared" si="2"/>
        <v>8469.33</v>
      </c>
      <c r="S15" s="40">
        <f t="shared" si="3"/>
        <v>30747.730000000003</v>
      </c>
      <c r="T15" s="52"/>
      <c r="U15" s="53"/>
    </row>
    <row r="16" spans="1:21" s="54" customFormat="1" x14ac:dyDescent="0.25">
      <c r="A16" s="41">
        <v>13</v>
      </c>
      <c r="B16" s="56" t="s">
        <v>66</v>
      </c>
      <c r="C16" s="57" t="s">
        <v>30</v>
      </c>
      <c r="D16" s="57" t="s">
        <v>67</v>
      </c>
      <c r="E16" s="57" t="s">
        <v>211</v>
      </c>
      <c r="F16" s="59">
        <v>45826</v>
      </c>
      <c r="G16" s="45">
        <v>11808.08</v>
      </c>
      <c r="H16" s="60">
        <v>46358</v>
      </c>
      <c r="I16" s="47" t="s">
        <v>31</v>
      </c>
      <c r="J16" s="61">
        <v>0</v>
      </c>
      <c r="K16" s="61">
        <v>3633.35</v>
      </c>
      <c r="L16" s="61">
        <v>0</v>
      </c>
      <c r="M16" s="61"/>
      <c r="N16" s="61">
        <v>170.15</v>
      </c>
      <c r="O16" s="62">
        <v>47.1</v>
      </c>
      <c r="P16" s="63">
        <v>1219.26</v>
      </c>
      <c r="Q16" s="63">
        <v>88.74</v>
      </c>
      <c r="R16" s="51">
        <f t="shared" si="2"/>
        <v>5158.5999999999995</v>
      </c>
      <c r="S16" s="40">
        <f t="shared" si="3"/>
        <v>16966.68</v>
      </c>
      <c r="T16" s="52"/>
      <c r="U16" s="53"/>
    </row>
    <row r="17" spans="1:21" s="54" customFormat="1" x14ac:dyDescent="0.25">
      <c r="A17" s="55">
        <v>14</v>
      </c>
      <c r="B17" s="56" t="s">
        <v>68</v>
      </c>
      <c r="C17" s="57" t="s">
        <v>42</v>
      </c>
      <c r="D17" s="57" t="s">
        <v>69</v>
      </c>
      <c r="E17" s="57" t="s">
        <v>138</v>
      </c>
      <c r="F17" s="59">
        <v>54918</v>
      </c>
      <c r="G17" s="45">
        <v>14150.4</v>
      </c>
      <c r="H17" s="57" t="s">
        <v>240</v>
      </c>
      <c r="I17" s="65" t="s">
        <v>31</v>
      </c>
      <c r="J17" s="61">
        <v>0</v>
      </c>
      <c r="K17" s="61">
        <v>4281.4399999999996</v>
      </c>
      <c r="L17" s="61">
        <v>127.37</v>
      </c>
      <c r="M17" s="61"/>
      <c r="N17" s="61">
        <v>205.16</v>
      </c>
      <c r="O17" s="62">
        <v>47.1</v>
      </c>
      <c r="P17" s="63">
        <v>0</v>
      </c>
      <c r="Q17" s="63">
        <v>0</v>
      </c>
      <c r="R17" s="51">
        <f t="shared" si="2"/>
        <v>4661.07</v>
      </c>
      <c r="S17" s="40">
        <f t="shared" si="3"/>
        <v>18811.47</v>
      </c>
      <c r="T17" s="52"/>
      <c r="U17" s="53"/>
    </row>
    <row r="18" spans="1:21" s="54" customFormat="1" x14ac:dyDescent="0.25">
      <c r="A18" s="55">
        <v>15</v>
      </c>
      <c r="B18" s="56" t="s">
        <v>70</v>
      </c>
      <c r="C18" s="57" t="s">
        <v>49</v>
      </c>
      <c r="D18" s="57" t="s">
        <v>71</v>
      </c>
      <c r="E18" s="57" t="s">
        <v>187</v>
      </c>
      <c r="F18" s="59">
        <v>46813</v>
      </c>
      <c r="G18" s="45">
        <v>13502.62</v>
      </c>
      <c r="H18" s="57" t="s">
        <v>188</v>
      </c>
      <c r="I18" s="65" t="s">
        <v>31</v>
      </c>
      <c r="J18" s="61">
        <v>0</v>
      </c>
      <c r="K18" s="61">
        <v>3667.49</v>
      </c>
      <c r="L18" s="61">
        <v>0</v>
      </c>
      <c r="M18" s="61"/>
      <c r="N18" s="61">
        <v>195.81</v>
      </c>
      <c r="O18" s="62">
        <v>46.53</v>
      </c>
      <c r="P18" s="63">
        <v>0</v>
      </c>
      <c r="Q18" s="63">
        <v>0</v>
      </c>
      <c r="R18" s="51">
        <f t="shared" si="2"/>
        <v>3909.83</v>
      </c>
      <c r="S18" s="40">
        <f t="shared" si="3"/>
        <v>17412.45</v>
      </c>
      <c r="T18" s="52"/>
      <c r="U18" s="53"/>
    </row>
    <row r="19" spans="1:21" s="54" customFormat="1" x14ac:dyDescent="0.25">
      <c r="A19" s="55">
        <v>16</v>
      </c>
      <c r="B19" s="56" t="s">
        <v>72</v>
      </c>
      <c r="C19" s="57" t="s">
        <v>73</v>
      </c>
      <c r="D19" s="57" t="s">
        <v>74</v>
      </c>
      <c r="E19" s="57" t="s">
        <v>212</v>
      </c>
      <c r="F19" s="59">
        <v>68648</v>
      </c>
      <c r="G19" s="45">
        <v>17688</v>
      </c>
      <c r="H19" s="60">
        <v>46079</v>
      </c>
      <c r="I19" s="47" t="s">
        <v>31</v>
      </c>
      <c r="J19" s="61">
        <v>0</v>
      </c>
      <c r="K19" s="61">
        <v>5442.61</v>
      </c>
      <c r="L19" s="61">
        <v>127.37</v>
      </c>
      <c r="M19" s="61"/>
      <c r="N19" s="61">
        <v>253.53</v>
      </c>
      <c r="O19" s="62">
        <v>47.1</v>
      </c>
      <c r="P19" s="63">
        <v>1219.26</v>
      </c>
      <c r="Q19" s="63">
        <v>127.03</v>
      </c>
      <c r="R19" s="51">
        <f t="shared" si="2"/>
        <v>7216.9</v>
      </c>
      <c r="S19" s="40">
        <f t="shared" si="3"/>
        <v>24904.9</v>
      </c>
      <c r="T19" s="52"/>
      <c r="U19" s="53"/>
    </row>
    <row r="20" spans="1:21" s="54" customFormat="1" x14ac:dyDescent="0.25">
      <c r="A20" s="55">
        <v>17</v>
      </c>
      <c r="B20" s="56" t="s">
        <v>200</v>
      </c>
      <c r="C20" s="57" t="s">
        <v>202</v>
      </c>
      <c r="D20" s="57" t="s">
        <v>201</v>
      </c>
      <c r="E20" s="57" t="s">
        <v>182</v>
      </c>
      <c r="F20" s="59">
        <v>49731</v>
      </c>
      <c r="G20" s="45">
        <v>12815.76</v>
      </c>
      <c r="H20" s="60">
        <v>46049</v>
      </c>
      <c r="I20" s="47" t="s">
        <v>31</v>
      </c>
      <c r="J20" s="61">
        <v>0</v>
      </c>
      <c r="K20" s="61">
        <v>3943.38</v>
      </c>
      <c r="L20" s="61">
        <v>127.37</v>
      </c>
      <c r="M20" s="61"/>
      <c r="N20" s="61">
        <v>177.55</v>
      </c>
      <c r="O20" s="62">
        <v>47.1</v>
      </c>
      <c r="P20" s="63">
        <v>1757.9</v>
      </c>
      <c r="Q20" s="63">
        <v>105.52</v>
      </c>
      <c r="R20" s="51">
        <f t="shared" si="2"/>
        <v>6158.8200000000015</v>
      </c>
      <c r="S20" s="40">
        <f t="shared" si="3"/>
        <v>18974.580000000002</v>
      </c>
      <c r="T20" s="52"/>
      <c r="U20" s="53"/>
    </row>
    <row r="21" spans="1:21" s="54" customFormat="1" x14ac:dyDescent="0.25">
      <c r="A21" s="41">
        <v>18</v>
      </c>
      <c r="B21" s="56" t="s">
        <v>76</v>
      </c>
      <c r="C21" s="57" t="s">
        <v>75</v>
      </c>
      <c r="D21" s="57" t="s">
        <v>77</v>
      </c>
      <c r="E21" s="57" t="s">
        <v>225</v>
      </c>
      <c r="F21" s="59">
        <v>48894</v>
      </c>
      <c r="G21" s="45">
        <v>12601.36</v>
      </c>
      <c r="H21" s="60">
        <v>46307</v>
      </c>
      <c r="I21" s="47" t="s">
        <v>31</v>
      </c>
      <c r="J21" s="61">
        <v>0</v>
      </c>
      <c r="K21" s="61">
        <v>3812.73</v>
      </c>
      <c r="L21" s="61">
        <v>127.37</v>
      </c>
      <c r="M21" s="61"/>
      <c r="N21" s="61">
        <v>181.61</v>
      </c>
      <c r="O21" s="62">
        <v>47.1</v>
      </c>
      <c r="P21" s="63">
        <v>1219.26</v>
      </c>
      <c r="Q21" s="63">
        <v>88.74</v>
      </c>
      <c r="R21" s="51">
        <f t="shared" si="2"/>
        <v>5476.81</v>
      </c>
      <c r="S21" s="40">
        <f t="shared" si="3"/>
        <v>18078.170000000002</v>
      </c>
      <c r="T21" s="52"/>
      <c r="U21" s="53"/>
    </row>
    <row r="22" spans="1:21" s="54" customFormat="1" x14ac:dyDescent="0.25">
      <c r="A22" s="41">
        <v>19</v>
      </c>
      <c r="B22" s="56" t="s">
        <v>78</v>
      </c>
      <c r="C22" s="57" t="s">
        <v>49</v>
      </c>
      <c r="D22" s="57" t="s">
        <v>79</v>
      </c>
      <c r="E22" s="57" t="s">
        <v>80</v>
      </c>
      <c r="F22" s="59">
        <v>39331</v>
      </c>
      <c r="G22" s="45">
        <v>11276.98</v>
      </c>
      <c r="H22" s="57" t="s">
        <v>81</v>
      </c>
      <c r="I22" s="65" t="s">
        <v>31</v>
      </c>
      <c r="J22" s="61">
        <v>0</v>
      </c>
      <c r="K22" s="61">
        <v>3165.29</v>
      </c>
      <c r="L22" s="61">
        <v>129.27000000000001</v>
      </c>
      <c r="M22" s="61"/>
      <c r="N22" s="61">
        <v>154.05000000000001</v>
      </c>
      <c r="O22" s="62">
        <v>47.8</v>
      </c>
      <c r="P22" s="63">
        <v>2883.91</v>
      </c>
      <c r="Q22" s="63">
        <v>173.48</v>
      </c>
      <c r="R22" s="51">
        <f t="shared" si="2"/>
        <v>6553.7999999999993</v>
      </c>
      <c r="S22" s="40">
        <f t="shared" si="3"/>
        <v>17830.78</v>
      </c>
      <c r="T22" s="52"/>
      <c r="U22" s="53"/>
    </row>
    <row r="23" spans="1:21" s="54" customFormat="1" x14ac:dyDescent="0.25">
      <c r="A23" s="41">
        <v>20</v>
      </c>
      <c r="B23" s="56" t="s">
        <v>82</v>
      </c>
      <c r="C23" s="57" t="s">
        <v>30</v>
      </c>
      <c r="D23" s="57" t="s">
        <v>83</v>
      </c>
      <c r="E23" s="57" t="s">
        <v>226</v>
      </c>
      <c r="F23" s="59">
        <v>43050</v>
      </c>
      <c r="G23" s="45">
        <v>11095.2</v>
      </c>
      <c r="H23" s="60">
        <v>46275</v>
      </c>
      <c r="I23" s="47" t="s">
        <v>31</v>
      </c>
      <c r="J23" s="61">
        <v>0</v>
      </c>
      <c r="K23" s="61">
        <v>3414</v>
      </c>
      <c r="L23" s="61">
        <v>127.37</v>
      </c>
      <c r="M23" s="61"/>
      <c r="N23" s="61">
        <v>160.87</v>
      </c>
      <c r="O23" s="62">
        <v>47.1</v>
      </c>
      <c r="P23" s="63">
        <v>0</v>
      </c>
      <c r="Q23" s="63">
        <v>0</v>
      </c>
      <c r="R23" s="51">
        <f t="shared" si="2"/>
        <v>3749.3399999999997</v>
      </c>
      <c r="S23" s="40">
        <f t="shared" si="3"/>
        <v>14844.54</v>
      </c>
      <c r="T23" s="52"/>
      <c r="U23" s="53"/>
    </row>
    <row r="24" spans="1:21" s="54" customFormat="1" x14ac:dyDescent="0.25">
      <c r="A24" s="55">
        <v>21</v>
      </c>
      <c r="B24" s="56" t="s">
        <v>206</v>
      </c>
      <c r="C24" s="57" t="s">
        <v>49</v>
      </c>
      <c r="D24" s="57" t="s">
        <v>207</v>
      </c>
      <c r="E24" s="57" t="s">
        <v>160</v>
      </c>
      <c r="F24" s="59">
        <v>29133</v>
      </c>
      <c r="G24" s="45">
        <v>7957.68</v>
      </c>
      <c r="H24" s="60">
        <v>46021</v>
      </c>
      <c r="I24" s="47" t="s">
        <v>31</v>
      </c>
      <c r="J24" s="61">
        <v>0</v>
      </c>
      <c r="K24" s="61">
        <v>2345.11</v>
      </c>
      <c r="L24" s="61">
        <v>129.27000000000001</v>
      </c>
      <c r="M24" s="61"/>
      <c r="N24" s="61">
        <v>88.12</v>
      </c>
      <c r="O24" s="62">
        <v>47.8</v>
      </c>
      <c r="P24" s="63">
        <v>5710.69</v>
      </c>
      <c r="Q24" s="63">
        <v>173.48</v>
      </c>
      <c r="R24" s="51">
        <f t="shared" si="2"/>
        <v>8494.4699999999993</v>
      </c>
      <c r="S24" s="40">
        <f t="shared" si="3"/>
        <v>16452.150000000001</v>
      </c>
      <c r="T24" s="52"/>
      <c r="U24" s="53"/>
    </row>
    <row r="25" spans="1:21" s="54" customFormat="1" x14ac:dyDescent="0.25">
      <c r="A25" s="41">
        <v>22</v>
      </c>
      <c r="B25" s="56" t="s">
        <v>84</v>
      </c>
      <c r="C25" s="57" t="s">
        <v>85</v>
      </c>
      <c r="D25" s="57" t="s">
        <v>86</v>
      </c>
      <c r="E25" s="57" t="s">
        <v>214</v>
      </c>
      <c r="F25" s="59">
        <v>52523</v>
      </c>
      <c r="G25" s="45">
        <v>13534</v>
      </c>
      <c r="H25" s="60">
        <v>45984</v>
      </c>
      <c r="I25" s="47" t="s">
        <v>31</v>
      </c>
      <c r="J25" s="61">
        <v>0</v>
      </c>
      <c r="K25" s="61">
        <v>4164.41</v>
      </c>
      <c r="L25" s="61">
        <v>0</v>
      </c>
      <c r="M25" s="61"/>
      <c r="N25" s="61">
        <v>187.76</v>
      </c>
      <c r="O25" s="62">
        <v>47.1</v>
      </c>
      <c r="P25" s="63">
        <v>2192.6799999999998</v>
      </c>
      <c r="Q25" s="63">
        <v>78.72</v>
      </c>
      <c r="R25" s="51">
        <f t="shared" si="2"/>
        <v>6670.670000000001</v>
      </c>
      <c r="S25" s="40">
        <f t="shared" si="3"/>
        <v>20204.670000000002</v>
      </c>
      <c r="T25" s="52"/>
      <c r="U25" s="53"/>
    </row>
    <row r="26" spans="1:21" s="54" customFormat="1" x14ac:dyDescent="0.25">
      <c r="A26" s="55">
        <v>23</v>
      </c>
      <c r="B26" s="56" t="s">
        <v>87</v>
      </c>
      <c r="C26" s="57" t="s">
        <v>49</v>
      </c>
      <c r="D26" s="57" t="s">
        <v>88</v>
      </c>
      <c r="E26" s="57" t="s">
        <v>227</v>
      </c>
      <c r="F26" s="59">
        <v>43700</v>
      </c>
      <c r="G26" s="45">
        <v>12287.7</v>
      </c>
      <c r="H26" s="57" t="s">
        <v>228</v>
      </c>
      <c r="I26" s="65" t="s">
        <v>31</v>
      </c>
      <c r="J26" s="61">
        <v>0</v>
      </c>
      <c r="K26" s="61">
        <v>3423.1</v>
      </c>
      <c r="L26" s="61">
        <v>0</v>
      </c>
      <c r="M26" s="61"/>
      <c r="N26" s="61">
        <v>161.99</v>
      </c>
      <c r="O26" s="62">
        <v>46.53</v>
      </c>
      <c r="P26" s="63">
        <v>3422.63</v>
      </c>
      <c r="Q26" s="63">
        <v>104.09</v>
      </c>
      <c r="R26" s="51">
        <f t="shared" si="2"/>
        <v>7158.34</v>
      </c>
      <c r="S26" s="40">
        <f t="shared" si="3"/>
        <v>19446.04</v>
      </c>
      <c r="T26" s="52"/>
      <c r="U26" s="53"/>
    </row>
    <row r="27" spans="1:21" s="54" customFormat="1" x14ac:dyDescent="0.25">
      <c r="A27" s="55">
        <v>24</v>
      </c>
      <c r="B27" s="56" t="s">
        <v>89</v>
      </c>
      <c r="C27" s="57" t="s">
        <v>90</v>
      </c>
      <c r="D27" s="57" t="s">
        <v>91</v>
      </c>
      <c r="E27" s="57" t="s">
        <v>229</v>
      </c>
      <c r="F27" s="59">
        <v>59895</v>
      </c>
      <c r="G27" s="45">
        <v>489.6</v>
      </c>
      <c r="H27" s="57" t="s">
        <v>240</v>
      </c>
      <c r="I27" s="65" t="s">
        <v>31</v>
      </c>
      <c r="J27" s="61">
        <v>0</v>
      </c>
      <c r="K27" s="61">
        <v>0</v>
      </c>
      <c r="L27" s="61">
        <v>0</v>
      </c>
      <c r="M27" s="61"/>
      <c r="N27" s="61">
        <v>7.1</v>
      </c>
      <c r="O27" s="62">
        <v>0</v>
      </c>
      <c r="P27" s="63">
        <v>0</v>
      </c>
      <c r="Q27" s="63">
        <v>0</v>
      </c>
      <c r="R27" s="51">
        <f t="shared" si="2"/>
        <v>7.1</v>
      </c>
      <c r="S27" s="40">
        <f t="shared" si="3"/>
        <v>496.70000000000005</v>
      </c>
      <c r="T27" s="52"/>
      <c r="U27" s="53"/>
    </row>
    <row r="28" spans="1:21" s="54" customFormat="1" x14ac:dyDescent="0.25">
      <c r="A28" s="55">
        <v>25</v>
      </c>
      <c r="B28" s="56" t="s">
        <v>92</v>
      </c>
      <c r="C28" s="57" t="s">
        <v>93</v>
      </c>
      <c r="D28" s="57" t="s">
        <v>94</v>
      </c>
      <c r="E28" s="57" t="s">
        <v>95</v>
      </c>
      <c r="F28" s="59">
        <v>41372</v>
      </c>
      <c r="G28" s="45">
        <v>7727.27</v>
      </c>
      <c r="H28" s="60">
        <v>45951</v>
      </c>
      <c r="I28" s="47" t="s">
        <v>31</v>
      </c>
      <c r="J28" s="61">
        <v>0</v>
      </c>
      <c r="K28" s="61">
        <v>2336.64</v>
      </c>
      <c r="L28" s="61">
        <v>127.37</v>
      </c>
      <c r="M28" s="61"/>
      <c r="N28" s="61">
        <v>106.06</v>
      </c>
      <c r="O28" s="62">
        <v>47.1</v>
      </c>
      <c r="P28" s="63">
        <v>1757.9</v>
      </c>
      <c r="Q28" s="63">
        <v>105.52</v>
      </c>
      <c r="R28" s="51">
        <f t="shared" si="2"/>
        <v>4480.59</v>
      </c>
      <c r="S28" s="40">
        <f t="shared" si="3"/>
        <v>12207.86</v>
      </c>
      <c r="U28" s="53"/>
    </row>
    <row r="29" spans="1:21" s="54" customFormat="1" x14ac:dyDescent="0.25">
      <c r="A29" s="55">
        <v>26</v>
      </c>
      <c r="B29" s="56" t="s">
        <v>96</v>
      </c>
      <c r="C29" s="57" t="s">
        <v>49</v>
      </c>
      <c r="D29" s="57" t="s">
        <v>97</v>
      </c>
      <c r="E29" s="57" t="s">
        <v>80</v>
      </c>
      <c r="F29" s="59">
        <v>39331</v>
      </c>
      <c r="G29" s="45">
        <v>10899.72</v>
      </c>
      <c r="H29" s="57" t="s">
        <v>98</v>
      </c>
      <c r="I29" s="65" t="s">
        <v>31</v>
      </c>
      <c r="J29" s="61">
        <v>0</v>
      </c>
      <c r="K29" s="61">
        <v>3166.12</v>
      </c>
      <c r="L29" s="61">
        <v>129.31</v>
      </c>
      <c r="M29" s="61"/>
      <c r="N29" s="61">
        <v>156.99</v>
      </c>
      <c r="O29" s="62">
        <v>47.82</v>
      </c>
      <c r="P29" s="63">
        <v>1235.53</v>
      </c>
      <c r="Q29" s="63">
        <v>90.21</v>
      </c>
      <c r="R29" s="51">
        <f t="shared" si="2"/>
        <v>4825.9800000000005</v>
      </c>
      <c r="S29" s="40">
        <f t="shared" si="3"/>
        <v>15725.7</v>
      </c>
      <c r="U29" s="53"/>
    </row>
    <row r="30" spans="1:21" s="54" customFormat="1" x14ac:dyDescent="0.25">
      <c r="A30" s="41">
        <v>27</v>
      </c>
      <c r="B30" s="42" t="s">
        <v>99</v>
      </c>
      <c r="C30" s="43" t="s">
        <v>49</v>
      </c>
      <c r="D30" s="43" t="s">
        <v>100</v>
      </c>
      <c r="E30" s="43" t="s">
        <v>80</v>
      </c>
      <c r="F30" s="44">
        <v>39331</v>
      </c>
      <c r="G30" s="45">
        <v>11368.69</v>
      </c>
      <c r="H30" s="43" t="s">
        <v>101</v>
      </c>
      <c r="I30" s="65" t="s">
        <v>31</v>
      </c>
      <c r="J30" s="61">
        <v>0</v>
      </c>
      <c r="K30" s="61">
        <v>3165.33</v>
      </c>
      <c r="L30" s="61">
        <v>0</v>
      </c>
      <c r="M30" s="61"/>
      <c r="N30" s="61">
        <v>155.38</v>
      </c>
      <c r="O30" s="62">
        <v>47.8</v>
      </c>
      <c r="P30" s="63">
        <v>2883.5</v>
      </c>
      <c r="Q30" s="63">
        <v>173.45</v>
      </c>
      <c r="R30" s="51">
        <f t="shared" si="2"/>
        <v>6425.46</v>
      </c>
      <c r="S30" s="40">
        <f t="shared" si="3"/>
        <v>17794.150000000001</v>
      </c>
      <c r="U30" s="53"/>
    </row>
    <row r="31" spans="1:21" s="54" customFormat="1" x14ac:dyDescent="0.25">
      <c r="A31" s="41">
        <v>28</v>
      </c>
      <c r="B31" s="56" t="s">
        <v>102</v>
      </c>
      <c r="C31" s="43" t="s">
        <v>103</v>
      </c>
      <c r="D31" s="57" t="s">
        <v>104</v>
      </c>
      <c r="E31" s="57" t="s">
        <v>230</v>
      </c>
      <c r="F31" s="59">
        <v>53571</v>
      </c>
      <c r="G31" s="45">
        <v>13807.36</v>
      </c>
      <c r="H31" s="60">
        <v>46108</v>
      </c>
      <c r="I31" s="47" t="s">
        <v>31</v>
      </c>
      <c r="J31" s="61">
        <v>0</v>
      </c>
      <c r="K31" s="61">
        <v>4177.6499999999996</v>
      </c>
      <c r="L31" s="61">
        <v>127.37</v>
      </c>
      <c r="M31" s="61"/>
      <c r="N31" s="61">
        <v>199.1</v>
      </c>
      <c r="O31" s="62">
        <v>47.1</v>
      </c>
      <c r="P31" s="63">
        <v>1219.26</v>
      </c>
      <c r="Q31" s="63">
        <v>88.74</v>
      </c>
      <c r="R31" s="51">
        <f t="shared" si="2"/>
        <v>5859.22</v>
      </c>
      <c r="S31" s="40">
        <f t="shared" si="3"/>
        <v>19666.580000000002</v>
      </c>
      <c r="U31" s="53"/>
    </row>
    <row r="32" spans="1:21" s="54" customFormat="1" x14ac:dyDescent="0.25">
      <c r="A32" s="41">
        <v>29</v>
      </c>
      <c r="B32" s="56" t="s">
        <v>105</v>
      </c>
      <c r="C32" s="57" t="s">
        <v>106</v>
      </c>
      <c r="D32" s="57" t="s">
        <v>107</v>
      </c>
      <c r="E32" s="57" t="s">
        <v>216</v>
      </c>
      <c r="F32" s="59">
        <v>29036</v>
      </c>
      <c r="G32" s="45">
        <v>7482.56</v>
      </c>
      <c r="H32" s="60">
        <v>45871</v>
      </c>
      <c r="I32" s="47" t="s">
        <v>31</v>
      </c>
      <c r="J32" s="61">
        <v>0</v>
      </c>
      <c r="K32" s="61">
        <v>2263.98</v>
      </c>
      <c r="L32" s="61">
        <v>127.37</v>
      </c>
      <c r="M32" s="61"/>
      <c r="N32" s="61">
        <v>107.44</v>
      </c>
      <c r="O32" s="62">
        <v>47.1</v>
      </c>
      <c r="P32" s="63">
        <v>1219.26</v>
      </c>
      <c r="Q32" s="63">
        <v>88.74</v>
      </c>
      <c r="R32" s="51">
        <f t="shared" si="2"/>
        <v>3853.8899999999994</v>
      </c>
      <c r="S32" s="40">
        <f t="shared" si="3"/>
        <v>11336.45</v>
      </c>
      <c r="U32" s="53"/>
    </row>
    <row r="33" spans="1:21" s="54" customFormat="1" x14ac:dyDescent="0.25">
      <c r="A33" s="55">
        <v>30</v>
      </c>
      <c r="B33" s="56" t="s">
        <v>108</v>
      </c>
      <c r="C33" s="66" t="s">
        <v>56</v>
      </c>
      <c r="D33" s="57" t="s">
        <v>109</v>
      </c>
      <c r="E33" s="57" t="s">
        <v>210</v>
      </c>
      <c r="F33" s="59">
        <v>75392</v>
      </c>
      <c r="G33" s="45">
        <v>19250.8</v>
      </c>
      <c r="H33" s="57" t="s">
        <v>245</v>
      </c>
      <c r="I33" s="65" t="s">
        <v>31</v>
      </c>
      <c r="J33" s="61">
        <v>0</v>
      </c>
      <c r="K33" s="61">
        <v>5923.47</v>
      </c>
      <c r="L33" s="61">
        <v>0</v>
      </c>
      <c r="M33" s="61"/>
      <c r="N33" s="61">
        <v>273.24</v>
      </c>
      <c r="O33" s="62">
        <v>47.1</v>
      </c>
      <c r="P33" s="63">
        <v>1757.9</v>
      </c>
      <c r="Q33" s="63">
        <v>105.52</v>
      </c>
      <c r="R33" s="51">
        <f t="shared" si="2"/>
        <v>8107.2300000000014</v>
      </c>
      <c r="S33" s="40">
        <f t="shared" si="3"/>
        <v>27358.03</v>
      </c>
      <c r="U33" s="53"/>
    </row>
    <row r="34" spans="1:21" s="54" customFormat="1" x14ac:dyDescent="0.25">
      <c r="A34" s="41">
        <v>31</v>
      </c>
      <c r="B34" s="56" t="s">
        <v>110</v>
      </c>
      <c r="C34" s="57" t="s">
        <v>42</v>
      </c>
      <c r="D34" s="57" t="s">
        <v>111</v>
      </c>
      <c r="E34" s="57" t="s">
        <v>138</v>
      </c>
      <c r="F34" s="59">
        <v>54918</v>
      </c>
      <c r="G34" s="45">
        <v>13833.6</v>
      </c>
      <c r="H34" s="55" t="s">
        <v>240</v>
      </c>
      <c r="I34" s="47" t="s">
        <v>31</v>
      </c>
      <c r="J34" s="61">
        <v>0</v>
      </c>
      <c r="K34" s="61">
        <v>4183.95</v>
      </c>
      <c r="L34" s="61">
        <v>127.37</v>
      </c>
      <c r="M34" s="61"/>
      <c r="N34" s="61">
        <v>183.79</v>
      </c>
      <c r="O34" s="62">
        <v>47.1</v>
      </c>
      <c r="P34" s="63">
        <v>3463.07</v>
      </c>
      <c r="Q34" s="63">
        <v>105.52</v>
      </c>
      <c r="R34" s="51">
        <f t="shared" si="2"/>
        <v>8110.8000000000011</v>
      </c>
      <c r="S34" s="40">
        <f t="shared" si="3"/>
        <v>21944.400000000001</v>
      </c>
      <c r="U34" s="53"/>
    </row>
    <row r="35" spans="1:21" s="54" customFormat="1" x14ac:dyDescent="0.25">
      <c r="A35" s="55">
        <v>32</v>
      </c>
      <c r="B35" s="56" t="s">
        <v>112</v>
      </c>
      <c r="C35" s="57" t="s">
        <v>106</v>
      </c>
      <c r="D35" s="57" t="s">
        <v>113</v>
      </c>
      <c r="E35" s="57" t="s">
        <v>216</v>
      </c>
      <c r="F35" s="59">
        <v>29036</v>
      </c>
      <c r="G35" s="45">
        <v>7237.76</v>
      </c>
      <c r="H35" s="60">
        <v>46449</v>
      </c>
      <c r="I35" s="47" t="s">
        <v>31</v>
      </c>
      <c r="J35" s="61">
        <v>0</v>
      </c>
      <c r="K35" s="61">
        <v>2188.63</v>
      </c>
      <c r="L35" s="61">
        <v>127.37</v>
      </c>
      <c r="M35" s="61"/>
      <c r="N35" s="61">
        <v>104.73</v>
      </c>
      <c r="O35" s="62">
        <v>47.1</v>
      </c>
      <c r="P35" s="63">
        <v>1219.26</v>
      </c>
      <c r="Q35" s="63">
        <v>0</v>
      </c>
      <c r="R35" s="51">
        <f t="shared" si="2"/>
        <v>3687.09</v>
      </c>
      <c r="S35" s="40">
        <f t="shared" si="3"/>
        <v>10924.85</v>
      </c>
      <c r="U35" s="53"/>
    </row>
    <row r="36" spans="1:21" s="54" customFormat="1" x14ac:dyDescent="0.25">
      <c r="A36" s="55">
        <v>33</v>
      </c>
      <c r="B36" s="56" t="s">
        <v>222</v>
      </c>
      <c r="C36" s="57" t="s">
        <v>150</v>
      </c>
      <c r="D36" s="57" t="s">
        <v>114</v>
      </c>
      <c r="E36" s="57" t="s">
        <v>182</v>
      </c>
      <c r="F36" s="59">
        <v>49731</v>
      </c>
      <c r="G36" s="45">
        <v>12815.76</v>
      </c>
      <c r="H36" s="57" t="s">
        <v>231</v>
      </c>
      <c r="I36" s="65" t="s">
        <v>31</v>
      </c>
      <c r="J36" s="61">
        <v>0</v>
      </c>
      <c r="K36" s="61">
        <v>3943.41</v>
      </c>
      <c r="L36" s="61">
        <v>0</v>
      </c>
      <c r="M36" s="61"/>
      <c r="N36" s="61">
        <v>185.86</v>
      </c>
      <c r="O36" s="62">
        <v>47.1</v>
      </c>
      <c r="P36" s="63">
        <v>0</v>
      </c>
      <c r="Q36" s="63">
        <v>0</v>
      </c>
      <c r="R36" s="51">
        <f t="shared" si="2"/>
        <v>4176.37</v>
      </c>
      <c r="S36" s="40">
        <f t="shared" si="3"/>
        <v>16992.13</v>
      </c>
      <c r="U36" s="53"/>
    </row>
    <row r="37" spans="1:21" s="54" customFormat="1" x14ac:dyDescent="0.25">
      <c r="A37" s="55">
        <v>34</v>
      </c>
      <c r="B37" s="56" t="s">
        <v>189</v>
      </c>
      <c r="C37" s="57" t="s">
        <v>30</v>
      </c>
      <c r="D37" s="57" t="s">
        <v>115</v>
      </c>
      <c r="E37" s="57" t="s">
        <v>217</v>
      </c>
      <c r="F37" s="59">
        <v>38967</v>
      </c>
      <c r="G37" s="45">
        <v>10488.8</v>
      </c>
      <c r="H37" s="60">
        <v>46028</v>
      </c>
      <c r="I37" s="47" t="s">
        <v>31</v>
      </c>
      <c r="J37" s="61">
        <v>0</v>
      </c>
      <c r="K37" s="61">
        <v>3089.11</v>
      </c>
      <c r="L37" s="61">
        <v>127.37</v>
      </c>
      <c r="M37" s="61"/>
      <c r="N37" s="61">
        <v>135.69999999999999</v>
      </c>
      <c r="O37" s="62">
        <v>47.1</v>
      </c>
      <c r="P37" s="63">
        <v>1463.07</v>
      </c>
      <c r="Q37" s="63">
        <v>105.52</v>
      </c>
      <c r="R37" s="51">
        <f t="shared" si="2"/>
        <v>4967.87</v>
      </c>
      <c r="S37" s="40">
        <f t="shared" si="3"/>
        <v>15456.669999999998</v>
      </c>
      <c r="U37" s="53"/>
    </row>
    <row r="38" spans="1:21" s="54" customFormat="1" ht="16.5" customHeight="1" x14ac:dyDescent="0.25">
      <c r="A38" s="55">
        <v>35</v>
      </c>
      <c r="B38" s="56" t="s">
        <v>116</v>
      </c>
      <c r="C38" s="57" t="s">
        <v>106</v>
      </c>
      <c r="D38" s="57" t="s">
        <v>117</v>
      </c>
      <c r="E38" s="57" t="s">
        <v>216</v>
      </c>
      <c r="F38" s="59">
        <v>29036</v>
      </c>
      <c r="G38" s="45">
        <v>7629.14</v>
      </c>
      <c r="H38" s="60">
        <v>45956</v>
      </c>
      <c r="I38" s="47" t="s">
        <v>31</v>
      </c>
      <c r="J38" s="61">
        <v>0</v>
      </c>
      <c r="K38" s="61">
        <v>2302.4</v>
      </c>
      <c r="L38" s="61">
        <v>127.37</v>
      </c>
      <c r="M38" s="61"/>
      <c r="N38" s="61">
        <v>104.9</v>
      </c>
      <c r="O38" s="62">
        <v>47.1</v>
      </c>
      <c r="P38" s="63">
        <v>1757.9</v>
      </c>
      <c r="Q38" s="63">
        <v>105.52</v>
      </c>
      <c r="R38" s="51">
        <f t="shared" ref="R38:R69" si="4">K38+L38+M38+N38+O38+P38+Q38</f>
        <v>4445.1900000000005</v>
      </c>
      <c r="S38" s="40">
        <f t="shared" ref="S38:S69" si="5">SUM(G38+R38)</f>
        <v>12074.330000000002</v>
      </c>
      <c r="U38" s="53"/>
    </row>
    <row r="39" spans="1:21" s="54" customFormat="1" x14ac:dyDescent="0.25">
      <c r="A39" s="41">
        <v>36</v>
      </c>
      <c r="B39" s="56" t="s">
        <v>241</v>
      </c>
      <c r="C39" s="57" t="s">
        <v>75</v>
      </c>
      <c r="D39" s="57" t="s">
        <v>118</v>
      </c>
      <c r="E39" s="57" t="s">
        <v>213</v>
      </c>
      <c r="F39" s="59">
        <v>47391</v>
      </c>
      <c r="G39" s="45">
        <v>12210.08</v>
      </c>
      <c r="H39" s="60">
        <v>46295</v>
      </c>
      <c r="I39" s="47" t="s">
        <v>31</v>
      </c>
      <c r="J39" s="61">
        <v>0</v>
      </c>
      <c r="K39" s="61">
        <v>3757.04</v>
      </c>
      <c r="L39" s="61">
        <v>0</v>
      </c>
      <c r="M39" s="61"/>
      <c r="N39" s="61">
        <v>171.91</v>
      </c>
      <c r="O39" s="62">
        <v>47.1</v>
      </c>
      <c r="P39" s="63">
        <v>1596.96</v>
      </c>
      <c r="Q39" s="63">
        <v>93.18</v>
      </c>
      <c r="R39" s="51">
        <f t="shared" si="4"/>
        <v>5666.1900000000005</v>
      </c>
      <c r="S39" s="40">
        <f t="shared" si="5"/>
        <v>17876.27</v>
      </c>
      <c r="U39" s="53"/>
    </row>
    <row r="40" spans="1:21" s="54" customFormat="1" x14ac:dyDescent="0.25">
      <c r="A40" s="41">
        <v>37</v>
      </c>
      <c r="B40" s="56" t="s">
        <v>190</v>
      </c>
      <c r="C40" s="57" t="s">
        <v>191</v>
      </c>
      <c r="D40" s="57" t="s">
        <v>119</v>
      </c>
      <c r="E40" s="57" t="s">
        <v>192</v>
      </c>
      <c r="F40" s="59">
        <v>56999</v>
      </c>
      <c r="G40" s="45">
        <v>10740.8</v>
      </c>
      <c r="H40" s="60">
        <v>46049</v>
      </c>
      <c r="I40" s="47" t="s">
        <v>31</v>
      </c>
      <c r="J40" s="61">
        <v>0</v>
      </c>
      <c r="K40" s="61">
        <v>4893.84</v>
      </c>
      <c r="L40" s="61">
        <v>0</v>
      </c>
      <c r="M40" s="61"/>
      <c r="N40" s="61">
        <v>155.74</v>
      </c>
      <c r="O40" s="62">
        <v>47.1</v>
      </c>
      <c r="P40" s="63">
        <v>0</v>
      </c>
      <c r="Q40" s="63">
        <v>0</v>
      </c>
      <c r="R40" s="51">
        <f t="shared" si="4"/>
        <v>5096.68</v>
      </c>
      <c r="S40" s="40">
        <f t="shared" si="5"/>
        <v>15837.48</v>
      </c>
      <c r="U40" s="53"/>
    </row>
    <row r="41" spans="1:21" s="54" customFormat="1" x14ac:dyDescent="0.25">
      <c r="A41" s="41">
        <v>38</v>
      </c>
      <c r="B41" s="56" t="s">
        <v>120</v>
      </c>
      <c r="C41" s="57" t="s">
        <v>30</v>
      </c>
      <c r="D41" s="57" t="s">
        <v>121</v>
      </c>
      <c r="E41" s="57" t="s">
        <v>122</v>
      </c>
      <c r="F41" s="64">
        <v>32355</v>
      </c>
      <c r="G41" s="45">
        <v>8573.56</v>
      </c>
      <c r="H41" s="60">
        <v>46231</v>
      </c>
      <c r="I41" s="65" t="s">
        <v>62</v>
      </c>
      <c r="J41" s="61">
        <v>0</v>
      </c>
      <c r="K41" s="61">
        <v>2569.6</v>
      </c>
      <c r="L41" s="61">
        <v>127.57</v>
      </c>
      <c r="M41" s="61"/>
      <c r="N41" s="61">
        <v>123.25</v>
      </c>
      <c r="O41" s="62">
        <v>47.18</v>
      </c>
      <c r="P41" s="63">
        <v>1220.98</v>
      </c>
      <c r="Q41" s="63">
        <v>88.9</v>
      </c>
      <c r="R41" s="51">
        <f t="shared" si="4"/>
        <v>4177.4799999999996</v>
      </c>
      <c r="S41" s="40">
        <f t="shared" si="5"/>
        <v>12751.039999999999</v>
      </c>
      <c r="U41" s="53"/>
    </row>
    <row r="42" spans="1:21" s="54" customFormat="1" x14ac:dyDescent="0.25">
      <c r="A42" s="55">
        <v>39</v>
      </c>
      <c r="B42" s="56" t="s">
        <v>123</v>
      </c>
      <c r="C42" s="57" t="s">
        <v>124</v>
      </c>
      <c r="D42" s="57" t="s">
        <v>125</v>
      </c>
      <c r="E42" s="57" t="s">
        <v>215</v>
      </c>
      <c r="F42" s="59">
        <v>51615</v>
      </c>
      <c r="G42" s="45">
        <v>0</v>
      </c>
      <c r="H42" s="57" t="s">
        <v>240</v>
      </c>
      <c r="I42" s="65" t="s">
        <v>31</v>
      </c>
      <c r="J42" s="61">
        <v>0</v>
      </c>
      <c r="K42" s="61">
        <v>5355.17</v>
      </c>
      <c r="L42" s="61">
        <v>0</v>
      </c>
      <c r="M42" s="61"/>
      <c r="N42" s="61">
        <v>0</v>
      </c>
      <c r="O42" s="62">
        <v>47.1</v>
      </c>
      <c r="P42" s="63">
        <v>4439.33</v>
      </c>
      <c r="Q42" s="63">
        <v>258.14999999999998</v>
      </c>
      <c r="R42" s="51">
        <f t="shared" si="4"/>
        <v>10099.75</v>
      </c>
      <c r="S42" s="40">
        <f t="shared" si="5"/>
        <v>10099.75</v>
      </c>
      <c r="U42" s="53"/>
    </row>
    <row r="43" spans="1:21" s="54" customFormat="1" x14ac:dyDescent="0.25">
      <c r="A43" s="41">
        <v>40</v>
      </c>
      <c r="B43" s="56" t="s">
        <v>126</v>
      </c>
      <c r="C43" s="57" t="s">
        <v>127</v>
      </c>
      <c r="D43" s="57" t="s">
        <v>128</v>
      </c>
      <c r="E43" s="57" t="s">
        <v>218</v>
      </c>
      <c r="F43" s="59">
        <v>89511</v>
      </c>
      <c r="G43" s="45">
        <v>23068.080000000002</v>
      </c>
      <c r="H43" s="57" t="s">
        <v>129</v>
      </c>
      <c r="I43" s="65" t="s">
        <v>31</v>
      </c>
      <c r="J43" s="61">
        <v>2347</v>
      </c>
      <c r="K43" s="61">
        <v>7096.82</v>
      </c>
      <c r="L43" s="61">
        <v>0</v>
      </c>
      <c r="M43" s="61"/>
      <c r="N43" s="61">
        <v>334.4</v>
      </c>
      <c r="O43" s="62">
        <v>47.1</v>
      </c>
      <c r="P43" s="63">
        <v>0</v>
      </c>
      <c r="Q43" s="63">
        <v>0</v>
      </c>
      <c r="R43" s="51">
        <f t="shared" si="4"/>
        <v>7478.32</v>
      </c>
      <c r="S43" s="40">
        <f t="shared" si="5"/>
        <v>30546.400000000001</v>
      </c>
      <c r="U43" s="53"/>
    </row>
    <row r="44" spans="1:21" s="54" customFormat="1" x14ac:dyDescent="0.25">
      <c r="A44" s="55">
        <v>41</v>
      </c>
      <c r="B44" s="56" t="s">
        <v>130</v>
      </c>
      <c r="C44" s="57" t="s">
        <v>49</v>
      </c>
      <c r="D44" s="57" t="s">
        <v>131</v>
      </c>
      <c r="E44" s="57" t="s">
        <v>232</v>
      </c>
      <c r="F44" s="59">
        <v>36417</v>
      </c>
      <c r="G44" s="45">
        <v>10185.57</v>
      </c>
      <c r="H44" s="57" t="s">
        <v>233</v>
      </c>
      <c r="I44" s="65" t="s">
        <v>31</v>
      </c>
      <c r="J44" s="61">
        <v>0</v>
      </c>
      <c r="K44" s="61">
        <v>2844.8</v>
      </c>
      <c r="L44" s="61">
        <v>125.47</v>
      </c>
      <c r="M44" s="61"/>
      <c r="N44" s="61">
        <v>142.08000000000001</v>
      </c>
      <c r="O44" s="62">
        <v>46.4</v>
      </c>
      <c r="P44" s="63">
        <v>2084.04</v>
      </c>
      <c r="Q44" s="63">
        <v>87.31</v>
      </c>
      <c r="R44" s="51">
        <f t="shared" si="4"/>
        <v>5330.1</v>
      </c>
      <c r="S44" s="40">
        <f t="shared" si="5"/>
        <v>15515.67</v>
      </c>
      <c r="U44" s="53"/>
    </row>
    <row r="45" spans="1:21" s="54" customFormat="1" x14ac:dyDescent="0.25">
      <c r="A45" s="55">
        <v>42</v>
      </c>
      <c r="B45" s="56" t="s">
        <v>133</v>
      </c>
      <c r="C45" s="57" t="s">
        <v>134</v>
      </c>
      <c r="D45" s="57" t="s">
        <v>135</v>
      </c>
      <c r="E45" s="57" t="s">
        <v>219</v>
      </c>
      <c r="F45" s="59">
        <v>65575</v>
      </c>
      <c r="G45" s="45">
        <v>18792.16</v>
      </c>
      <c r="H45" s="60">
        <v>46010</v>
      </c>
      <c r="I45" s="47" t="s">
        <v>31</v>
      </c>
      <c r="J45" s="61">
        <v>0</v>
      </c>
      <c r="K45" s="61">
        <v>5782.35</v>
      </c>
      <c r="L45" s="61">
        <v>127.37</v>
      </c>
      <c r="M45" s="61"/>
      <c r="N45" s="61">
        <v>272.26</v>
      </c>
      <c r="O45" s="62">
        <v>47.1</v>
      </c>
      <c r="P45" s="63">
        <v>0</v>
      </c>
      <c r="Q45" s="63">
        <v>12.34</v>
      </c>
      <c r="R45" s="51">
        <f t="shared" si="4"/>
        <v>6241.420000000001</v>
      </c>
      <c r="S45" s="40">
        <f t="shared" si="5"/>
        <v>25033.58</v>
      </c>
      <c r="U45" s="53"/>
    </row>
    <row r="46" spans="1:21" s="54" customFormat="1" x14ac:dyDescent="0.25">
      <c r="A46" s="55">
        <v>43</v>
      </c>
      <c r="B46" s="56" t="s">
        <v>136</v>
      </c>
      <c r="C46" s="57" t="s">
        <v>124</v>
      </c>
      <c r="D46" s="57" t="s">
        <v>137</v>
      </c>
      <c r="E46" s="57" t="s">
        <v>182</v>
      </c>
      <c r="F46" s="59">
        <v>49731</v>
      </c>
      <c r="G46" s="45">
        <v>12815.76</v>
      </c>
      <c r="H46" s="57" t="s">
        <v>240</v>
      </c>
      <c r="I46" s="65" t="s">
        <v>31</v>
      </c>
      <c r="J46" s="61">
        <v>0</v>
      </c>
      <c r="K46" s="61">
        <v>3877.58</v>
      </c>
      <c r="L46" s="61">
        <v>127.37</v>
      </c>
      <c r="M46" s="61"/>
      <c r="N46" s="61">
        <v>184.76</v>
      </c>
      <c r="O46" s="62">
        <v>47.1</v>
      </c>
      <c r="P46" s="63">
        <v>1219.26</v>
      </c>
      <c r="Q46" s="63">
        <v>88.74</v>
      </c>
      <c r="R46" s="51">
        <f t="shared" si="4"/>
        <v>5544.81</v>
      </c>
      <c r="S46" s="40">
        <f t="shared" si="5"/>
        <v>18360.57</v>
      </c>
      <c r="U46" s="53"/>
    </row>
    <row r="47" spans="1:21" s="54" customFormat="1" x14ac:dyDescent="0.25">
      <c r="A47" s="55">
        <v>44</v>
      </c>
      <c r="B47" s="56" t="s">
        <v>139</v>
      </c>
      <c r="C47" s="57" t="s">
        <v>42</v>
      </c>
      <c r="D47" s="57" t="s">
        <v>140</v>
      </c>
      <c r="E47" s="57" t="s">
        <v>192</v>
      </c>
      <c r="F47" s="59">
        <v>56999</v>
      </c>
      <c r="G47" s="45">
        <v>14686.4</v>
      </c>
      <c r="H47" s="57" t="s">
        <v>240</v>
      </c>
      <c r="I47" s="65" t="s">
        <v>31</v>
      </c>
      <c r="J47" s="61">
        <v>0</v>
      </c>
      <c r="K47" s="61">
        <v>4443.58</v>
      </c>
      <c r="L47" s="61">
        <v>127.37</v>
      </c>
      <c r="M47" s="61"/>
      <c r="N47" s="61">
        <v>207.08</v>
      </c>
      <c r="O47" s="62">
        <v>47.1</v>
      </c>
      <c r="P47" s="63">
        <v>2846.24</v>
      </c>
      <c r="Q47" s="63">
        <v>0</v>
      </c>
      <c r="R47" s="51">
        <f t="shared" si="4"/>
        <v>7671.37</v>
      </c>
      <c r="S47" s="40">
        <f t="shared" si="5"/>
        <v>22357.77</v>
      </c>
      <c r="U47" s="53"/>
    </row>
    <row r="48" spans="1:21" s="54" customFormat="1" x14ac:dyDescent="0.25">
      <c r="A48" s="41">
        <v>45</v>
      </c>
      <c r="B48" s="56" t="s">
        <v>141</v>
      </c>
      <c r="C48" s="57" t="s">
        <v>49</v>
      </c>
      <c r="D48" s="57" t="s">
        <v>142</v>
      </c>
      <c r="E48" s="57" t="s">
        <v>132</v>
      </c>
      <c r="F48" s="59">
        <v>34596</v>
      </c>
      <c r="G48" s="45">
        <v>9199.7199999999993</v>
      </c>
      <c r="H48" s="57" t="s">
        <v>234</v>
      </c>
      <c r="I48" s="65" t="s">
        <v>31</v>
      </c>
      <c r="J48" s="61">
        <v>0</v>
      </c>
      <c r="K48" s="61">
        <v>2579</v>
      </c>
      <c r="L48" s="61">
        <v>127.37</v>
      </c>
      <c r="M48" s="61"/>
      <c r="N48" s="61">
        <v>132.34</v>
      </c>
      <c r="O48" s="62">
        <v>47.1</v>
      </c>
      <c r="P48" s="63">
        <v>1219.26</v>
      </c>
      <c r="Q48" s="63">
        <v>88.74</v>
      </c>
      <c r="R48" s="51">
        <f t="shared" si="4"/>
        <v>4193.8099999999995</v>
      </c>
      <c r="S48" s="40">
        <f t="shared" si="5"/>
        <v>13393.529999999999</v>
      </c>
      <c r="U48" s="53"/>
    </row>
    <row r="49" spans="1:21" s="54" customFormat="1" x14ac:dyDescent="0.25">
      <c r="A49" s="41">
        <v>46</v>
      </c>
      <c r="B49" s="56" t="s">
        <v>143</v>
      </c>
      <c r="C49" s="57" t="s">
        <v>144</v>
      </c>
      <c r="D49" s="57" t="s">
        <v>145</v>
      </c>
      <c r="E49" s="57" t="s">
        <v>220</v>
      </c>
      <c r="F49" s="59">
        <v>27724</v>
      </c>
      <c r="G49" s="45">
        <v>9771.2800000000007</v>
      </c>
      <c r="H49" s="60">
        <v>46038</v>
      </c>
      <c r="I49" s="47" t="s">
        <v>31</v>
      </c>
      <c r="J49" s="61">
        <v>0</v>
      </c>
      <c r="K49" s="61">
        <v>2956.46</v>
      </c>
      <c r="L49" s="61">
        <v>127.37</v>
      </c>
      <c r="M49" s="61"/>
      <c r="N49" s="61">
        <v>141.71</v>
      </c>
      <c r="O49" s="62">
        <v>47.1</v>
      </c>
      <c r="P49" s="63">
        <v>0</v>
      </c>
      <c r="Q49" s="63">
        <v>0</v>
      </c>
      <c r="R49" s="51">
        <f t="shared" si="4"/>
        <v>3272.64</v>
      </c>
      <c r="S49" s="40">
        <f t="shared" si="5"/>
        <v>13043.92</v>
      </c>
      <c r="U49" s="53"/>
    </row>
    <row r="50" spans="1:21" s="54" customFormat="1" x14ac:dyDescent="0.25">
      <c r="A50" s="41">
        <v>47</v>
      </c>
      <c r="B50" s="56" t="s">
        <v>146</v>
      </c>
      <c r="C50" s="57" t="s">
        <v>144</v>
      </c>
      <c r="D50" s="57" t="s">
        <v>135</v>
      </c>
      <c r="E50" s="57" t="s">
        <v>220</v>
      </c>
      <c r="F50" s="59">
        <v>27724</v>
      </c>
      <c r="G50" s="45">
        <v>479.88</v>
      </c>
      <c r="H50" s="60">
        <v>46010</v>
      </c>
      <c r="I50" s="47" t="s">
        <v>31</v>
      </c>
      <c r="J50" s="61">
        <v>0</v>
      </c>
      <c r="K50" s="61">
        <v>2636.12</v>
      </c>
      <c r="L50" s="61">
        <v>127.37</v>
      </c>
      <c r="M50" s="61"/>
      <c r="N50" s="61">
        <v>6.96</v>
      </c>
      <c r="O50" s="62">
        <v>47.1</v>
      </c>
      <c r="P50" s="63">
        <v>0</v>
      </c>
      <c r="Q50" s="63">
        <v>0</v>
      </c>
      <c r="R50" s="51">
        <f t="shared" si="4"/>
        <v>2817.5499999999997</v>
      </c>
      <c r="S50" s="40">
        <f t="shared" si="5"/>
        <v>3297.43</v>
      </c>
      <c r="U50" s="53"/>
    </row>
    <row r="51" spans="1:21" s="54" customFormat="1" x14ac:dyDescent="0.25">
      <c r="A51" s="55">
        <v>48</v>
      </c>
      <c r="B51" s="56" t="s">
        <v>147</v>
      </c>
      <c r="C51" s="57" t="s">
        <v>148</v>
      </c>
      <c r="D51" s="57" t="s">
        <v>149</v>
      </c>
      <c r="E51" s="57" t="s">
        <v>221</v>
      </c>
      <c r="F51" s="59">
        <v>44567</v>
      </c>
      <c r="G51" s="45">
        <v>11486.48</v>
      </c>
      <c r="H51" s="60">
        <v>46059</v>
      </c>
      <c r="I51" s="47" t="s">
        <v>31</v>
      </c>
      <c r="J51" s="61">
        <v>0</v>
      </c>
      <c r="K51" s="61">
        <v>3475.43</v>
      </c>
      <c r="L51" s="61">
        <v>127.37</v>
      </c>
      <c r="M51" s="61"/>
      <c r="N51" s="61">
        <v>166.56</v>
      </c>
      <c r="O51" s="62">
        <v>47.1</v>
      </c>
      <c r="P51" s="63">
        <v>0</v>
      </c>
      <c r="Q51" s="63">
        <v>0</v>
      </c>
      <c r="R51" s="51">
        <f t="shared" si="4"/>
        <v>3816.4599999999996</v>
      </c>
      <c r="S51" s="40">
        <f t="shared" si="5"/>
        <v>15302.939999999999</v>
      </c>
      <c r="U51" s="53"/>
    </row>
    <row r="52" spans="1:21" s="54" customFormat="1" x14ac:dyDescent="0.25">
      <c r="A52" s="41">
        <v>49</v>
      </c>
      <c r="B52" s="56" t="s">
        <v>151</v>
      </c>
      <c r="C52" s="66" t="s">
        <v>42</v>
      </c>
      <c r="D52" s="57" t="s">
        <v>152</v>
      </c>
      <c r="E52" s="57" t="s">
        <v>138</v>
      </c>
      <c r="F52" s="59">
        <v>54918</v>
      </c>
      <c r="G52" s="45">
        <v>14150.4</v>
      </c>
      <c r="H52" s="55" t="s">
        <v>240</v>
      </c>
      <c r="I52" s="47" t="s">
        <v>29</v>
      </c>
      <c r="J52" s="61">
        <v>0</v>
      </c>
      <c r="K52" s="61">
        <v>4354.09</v>
      </c>
      <c r="L52" s="61">
        <v>127.37</v>
      </c>
      <c r="M52" s="61"/>
      <c r="N52" s="61">
        <v>199.46</v>
      </c>
      <c r="O52" s="62">
        <v>47.1</v>
      </c>
      <c r="P52" s="63">
        <v>1757.9</v>
      </c>
      <c r="Q52" s="63">
        <v>105.52</v>
      </c>
      <c r="R52" s="51">
        <f t="shared" si="4"/>
        <v>6591.4400000000005</v>
      </c>
      <c r="S52" s="40">
        <f t="shared" si="5"/>
        <v>20741.84</v>
      </c>
      <c r="U52" s="53"/>
    </row>
    <row r="53" spans="1:21" s="54" customFormat="1" x14ac:dyDescent="0.25">
      <c r="A53" s="55">
        <v>50</v>
      </c>
      <c r="B53" s="56" t="s">
        <v>153</v>
      </c>
      <c r="C53" s="57" t="s">
        <v>85</v>
      </c>
      <c r="D53" s="57" t="s">
        <v>154</v>
      </c>
      <c r="E53" s="57" t="s">
        <v>235</v>
      </c>
      <c r="F53" s="59">
        <v>48758</v>
      </c>
      <c r="G53" s="45">
        <v>12563.84</v>
      </c>
      <c r="H53" s="60">
        <v>46143</v>
      </c>
      <c r="I53" s="47" t="s">
        <v>31</v>
      </c>
      <c r="J53" s="61">
        <v>0</v>
      </c>
      <c r="K53" s="61">
        <v>3801.41</v>
      </c>
      <c r="L53" s="61">
        <v>127.37</v>
      </c>
      <c r="M53" s="61"/>
      <c r="N53" s="61">
        <v>181.08</v>
      </c>
      <c r="O53" s="62">
        <v>47.1</v>
      </c>
      <c r="P53" s="63">
        <v>1219.26</v>
      </c>
      <c r="Q53" s="63">
        <v>88.74</v>
      </c>
      <c r="R53" s="51">
        <f t="shared" si="4"/>
        <v>5464.96</v>
      </c>
      <c r="S53" s="40">
        <f t="shared" si="5"/>
        <v>18028.8</v>
      </c>
      <c r="U53" s="53"/>
    </row>
    <row r="54" spans="1:21" s="54" customFormat="1" x14ac:dyDescent="0.25">
      <c r="A54" s="55">
        <v>51</v>
      </c>
      <c r="B54" s="42" t="s">
        <v>155</v>
      </c>
      <c r="C54" s="43" t="s">
        <v>156</v>
      </c>
      <c r="D54" s="43" t="s">
        <v>157</v>
      </c>
      <c r="E54" s="43" t="s">
        <v>95</v>
      </c>
      <c r="F54" s="44">
        <v>41372</v>
      </c>
      <c r="G54" s="45">
        <v>9907.2000000000007</v>
      </c>
      <c r="H54" s="41" t="s">
        <v>240</v>
      </c>
      <c r="I54" s="47" t="s">
        <v>31</v>
      </c>
      <c r="J54" s="61">
        <v>0</v>
      </c>
      <c r="K54" s="61">
        <v>3048.45</v>
      </c>
      <c r="L54" s="61">
        <v>0</v>
      </c>
      <c r="M54" s="61"/>
      <c r="N54" s="61">
        <v>139.38999999999999</v>
      </c>
      <c r="O54" s="62">
        <v>42.18</v>
      </c>
      <c r="P54" s="63">
        <v>1330.8</v>
      </c>
      <c r="Q54" s="63">
        <v>77.650000000000006</v>
      </c>
      <c r="R54" s="51">
        <f t="shared" si="4"/>
        <v>4638.4699999999993</v>
      </c>
      <c r="S54" s="40">
        <f t="shared" si="5"/>
        <v>14545.67</v>
      </c>
      <c r="U54" s="53"/>
    </row>
    <row r="55" spans="1:21" s="54" customFormat="1" x14ac:dyDescent="0.25">
      <c r="A55" s="55">
        <v>52</v>
      </c>
      <c r="B55" s="56" t="s">
        <v>158</v>
      </c>
      <c r="C55" s="43" t="s">
        <v>49</v>
      </c>
      <c r="D55" s="57" t="s">
        <v>159</v>
      </c>
      <c r="E55" s="57" t="s">
        <v>160</v>
      </c>
      <c r="F55" s="59">
        <v>29133</v>
      </c>
      <c r="G55" s="45">
        <v>7621.44</v>
      </c>
      <c r="H55" s="57" t="s">
        <v>246</v>
      </c>
      <c r="I55" s="65" t="s">
        <v>31</v>
      </c>
      <c r="J55" s="61">
        <v>0</v>
      </c>
      <c r="K55" s="61">
        <v>2276.14</v>
      </c>
      <c r="L55" s="61">
        <v>125.47</v>
      </c>
      <c r="M55" s="61"/>
      <c r="N55" s="61">
        <v>109.66</v>
      </c>
      <c r="O55" s="62">
        <v>46.4</v>
      </c>
      <c r="P55" s="63">
        <v>1295.8399999999999</v>
      </c>
      <c r="Q55" s="63">
        <v>0</v>
      </c>
      <c r="R55" s="51">
        <f t="shared" si="4"/>
        <v>3853.5099999999993</v>
      </c>
      <c r="S55" s="40">
        <f t="shared" si="5"/>
        <v>11474.949999999999</v>
      </c>
      <c r="U55" s="53"/>
    </row>
    <row r="56" spans="1:21" s="54" customFormat="1" x14ac:dyDescent="0.25">
      <c r="A56" s="55">
        <v>53</v>
      </c>
      <c r="B56" s="56" t="s">
        <v>161</v>
      </c>
      <c r="C56" s="57" t="s">
        <v>93</v>
      </c>
      <c r="D56" s="57" t="s">
        <v>162</v>
      </c>
      <c r="E56" s="57" t="s">
        <v>95</v>
      </c>
      <c r="F56" s="59">
        <v>41372</v>
      </c>
      <c r="G56" s="45">
        <v>10661.04</v>
      </c>
      <c r="H56" s="57" t="s">
        <v>240</v>
      </c>
      <c r="I56" s="65" t="s">
        <v>31</v>
      </c>
      <c r="J56" s="61">
        <v>0</v>
      </c>
      <c r="K56" s="61">
        <v>3225.68</v>
      </c>
      <c r="L56" s="61">
        <v>127.37</v>
      </c>
      <c r="M56" s="61"/>
      <c r="N56" s="61">
        <v>147.28</v>
      </c>
      <c r="O56" s="62">
        <v>47.1</v>
      </c>
      <c r="P56" s="63">
        <v>2111.79</v>
      </c>
      <c r="Q56" s="63">
        <v>127.03</v>
      </c>
      <c r="R56" s="51">
        <f t="shared" si="4"/>
        <v>5786.2499999999991</v>
      </c>
      <c r="S56" s="40">
        <f t="shared" si="5"/>
        <v>16447.29</v>
      </c>
      <c r="U56" s="53"/>
    </row>
    <row r="57" spans="1:21" s="54" customFormat="1" x14ac:dyDescent="0.25">
      <c r="A57" s="41">
        <v>54</v>
      </c>
      <c r="B57" s="56" t="s">
        <v>163</v>
      </c>
      <c r="C57" s="57" t="s">
        <v>93</v>
      </c>
      <c r="D57" s="57" t="s">
        <v>114</v>
      </c>
      <c r="E57" s="57" t="s">
        <v>236</v>
      </c>
      <c r="F57" s="64">
        <v>42940</v>
      </c>
      <c r="G57" s="45">
        <v>11063.04</v>
      </c>
      <c r="H57" s="60">
        <v>46120</v>
      </c>
      <c r="I57" s="65" t="s">
        <v>62</v>
      </c>
      <c r="J57" s="61">
        <v>0</v>
      </c>
      <c r="K57" s="61">
        <v>3404.1</v>
      </c>
      <c r="L57" s="61">
        <v>127.37</v>
      </c>
      <c r="M57" s="61"/>
      <c r="N57" s="61">
        <v>159.38999999999999</v>
      </c>
      <c r="O57" s="62">
        <v>47.1</v>
      </c>
      <c r="P57" s="63">
        <v>1219.26</v>
      </c>
      <c r="Q57" s="63">
        <v>88.74</v>
      </c>
      <c r="R57" s="51">
        <f t="shared" si="4"/>
        <v>5045.9599999999991</v>
      </c>
      <c r="S57" s="40">
        <f t="shared" si="5"/>
        <v>16109</v>
      </c>
      <c r="U57" s="53"/>
    </row>
    <row r="58" spans="1:21" s="54" customFormat="1" x14ac:dyDescent="0.25">
      <c r="A58" s="41">
        <v>55</v>
      </c>
      <c r="B58" s="56" t="s">
        <v>164</v>
      </c>
      <c r="C58" s="57" t="s">
        <v>42</v>
      </c>
      <c r="D58" s="57" t="s">
        <v>165</v>
      </c>
      <c r="E58" s="57" t="s">
        <v>138</v>
      </c>
      <c r="F58" s="64">
        <v>54918</v>
      </c>
      <c r="G58" s="45">
        <v>1056</v>
      </c>
      <c r="H58" s="55" t="s">
        <v>240</v>
      </c>
      <c r="I58" s="65" t="s">
        <v>62</v>
      </c>
      <c r="J58" s="61">
        <v>0</v>
      </c>
      <c r="K58" s="61">
        <v>324.93</v>
      </c>
      <c r="L58" s="61">
        <v>19.010000000000002</v>
      </c>
      <c r="M58" s="61"/>
      <c r="N58" s="61">
        <v>15.31</v>
      </c>
      <c r="O58" s="62">
        <v>7.03</v>
      </c>
      <c r="P58" s="63">
        <v>0</v>
      </c>
      <c r="Q58" s="63">
        <v>0</v>
      </c>
      <c r="R58" s="51">
        <f t="shared" si="4"/>
        <v>366.28</v>
      </c>
      <c r="S58" s="40">
        <f t="shared" si="5"/>
        <v>1422.28</v>
      </c>
      <c r="U58" s="53"/>
    </row>
    <row r="59" spans="1:21" s="54" customFormat="1" x14ac:dyDescent="0.25">
      <c r="A59" s="41">
        <v>56</v>
      </c>
      <c r="B59" s="56" t="s">
        <v>166</v>
      </c>
      <c r="C59" s="57" t="s">
        <v>49</v>
      </c>
      <c r="D59" s="57" t="s">
        <v>167</v>
      </c>
      <c r="E59" s="57" t="s">
        <v>160</v>
      </c>
      <c r="F59" s="64">
        <v>29133</v>
      </c>
      <c r="G59" s="45">
        <v>7733.52</v>
      </c>
      <c r="H59" s="60">
        <v>45993</v>
      </c>
      <c r="I59" s="65" t="s">
        <v>62</v>
      </c>
      <c r="J59" s="61">
        <v>0</v>
      </c>
      <c r="K59" s="61">
        <v>2276.14</v>
      </c>
      <c r="L59" s="61">
        <v>0</v>
      </c>
      <c r="M59" s="61"/>
      <c r="N59" s="61">
        <v>90.89</v>
      </c>
      <c r="O59" s="62">
        <v>0</v>
      </c>
      <c r="P59" s="63">
        <v>4014.64</v>
      </c>
      <c r="Q59" s="63">
        <v>124.9</v>
      </c>
      <c r="R59" s="51">
        <f t="shared" si="4"/>
        <v>6506.57</v>
      </c>
      <c r="S59" s="40">
        <f t="shared" si="5"/>
        <v>14240.09</v>
      </c>
      <c r="U59" s="53"/>
    </row>
    <row r="60" spans="1:21" s="54" customFormat="1" x14ac:dyDescent="0.25">
      <c r="A60" s="55">
        <v>57</v>
      </c>
      <c r="B60" s="56" t="s">
        <v>168</v>
      </c>
      <c r="C60" s="57" t="s">
        <v>169</v>
      </c>
      <c r="D60" s="57" t="s">
        <v>170</v>
      </c>
      <c r="E60" s="57" t="s">
        <v>171</v>
      </c>
      <c r="F60" s="64">
        <v>85346</v>
      </c>
      <c r="G60" s="45">
        <v>21992.080000000002</v>
      </c>
      <c r="H60" s="60">
        <v>45967</v>
      </c>
      <c r="I60" s="65" t="s">
        <v>62</v>
      </c>
      <c r="J60" s="61">
        <v>0</v>
      </c>
      <c r="K60" s="61">
        <v>6766.96</v>
      </c>
      <c r="L60" s="61">
        <v>0</v>
      </c>
      <c r="M60" s="61"/>
      <c r="N60" s="61">
        <v>317.85000000000002</v>
      </c>
      <c r="O60" s="62">
        <v>47.1</v>
      </c>
      <c r="P60" s="63">
        <v>1219.26</v>
      </c>
      <c r="Q60" s="63">
        <v>88.74</v>
      </c>
      <c r="R60" s="51">
        <f t="shared" si="4"/>
        <v>8439.91</v>
      </c>
      <c r="S60" s="40">
        <f t="shared" si="5"/>
        <v>30431.99</v>
      </c>
      <c r="U60" s="53"/>
    </row>
    <row r="61" spans="1:21" s="54" customFormat="1" x14ac:dyDescent="0.25">
      <c r="A61" s="41">
        <v>58</v>
      </c>
      <c r="B61" s="56" t="s">
        <v>172</v>
      </c>
      <c r="C61" s="57" t="s">
        <v>93</v>
      </c>
      <c r="D61" s="57" t="s">
        <v>167</v>
      </c>
      <c r="E61" s="57" t="s">
        <v>95</v>
      </c>
      <c r="F61" s="64">
        <v>41372</v>
      </c>
      <c r="G61" s="45">
        <v>5569.2</v>
      </c>
      <c r="H61" s="60">
        <v>45951</v>
      </c>
      <c r="I61" s="65" t="s">
        <v>62</v>
      </c>
      <c r="J61" s="61">
        <v>0</v>
      </c>
      <c r="K61" s="61">
        <v>3541.38</v>
      </c>
      <c r="L61" s="61">
        <v>127.39</v>
      </c>
      <c r="M61" s="61"/>
      <c r="N61" s="61">
        <v>80.75</v>
      </c>
      <c r="O61" s="62">
        <v>47.1</v>
      </c>
      <c r="P61" s="63">
        <v>0</v>
      </c>
      <c r="Q61" s="63">
        <v>0</v>
      </c>
      <c r="R61" s="51">
        <f t="shared" si="4"/>
        <v>3796.62</v>
      </c>
      <c r="S61" s="40">
        <f t="shared" si="5"/>
        <v>9365.82</v>
      </c>
      <c r="U61" s="53"/>
    </row>
    <row r="62" spans="1:21" s="54" customFormat="1" x14ac:dyDescent="0.25">
      <c r="A62" s="55">
        <v>59</v>
      </c>
      <c r="B62" s="56" t="s">
        <v>173</v>
      </c>
      <c r="C62" s="57" t="s">
        <v>174</v>
      </c>
      <c r="D62" s="57" t="s">
        <v>175</v>
      </c>
      <c r="E62" s="57" t="s">
        <v>95</v>
      </c>
      <c r="F62" s="64">
        <v>41372</v>
      </c>
      <c r="G62" s="45">
        <v>3175.2</v>
      </c>
      <c r="H62" s="55" t="s">
        <v>240</v>
      </c>
      <c r="I62" s="65" t="s">
        <v>62</v>
      </c>
      <c r="J62" s="61">
        <v>0</v>
      </c>
      <c r="K62" s="61">
        <v>977.01</v>
      </c>
      <c r="L62" s="61">
        <v>38.020000000000003</v>
      </c>
      <c r="M62" s="61"/>
      <c r="N62" s="61">
        <v>38.020000000000003</v>
      </c>
      <c r="O62" s="62">
        <v>14.06</v>
      </c>
      <c r="P62" s="63">
        <v>1685.96</v>
      </c>
      <c r="Q62" s="63">
        <v>50.22</v>
      </c>
      <c r="R62" s="51">
        <f t="shared" si="4"/>
        <v>2803.2899999999995</v>
      </c>
      <c r="S62" s="40">
        <f t="shared" si="5"/>
        <v>5978.49</v>
      </c>
      <c r="U62" s="53"/>
    </row>
    <row r="63" spans="1:21" s="54" customFormat="1" x14ac:dyDescent="0.25">
      <c r="A63" s="55">
        <v>60</v>
      </c>
      <c r="B63" s="56" t="s">
        <v>176</v>
      </c>
      <c r="C63" s="57" t="s">
        <v>30</v>
      </c>
      <c r="D63" s="57" t="s">
        <v>177</v>
      </c>
      <c r="E63" s="57" t="s">
        <v>122</v>
      </c>
      <c r="F63" s="64">
        <v>32355</v>
      </c>
      <c r="G63" s="45">
        <v>8402.4</v>
      </c>
      <c r="H63" s="60">
        <v>45965</v>
      </c>
      <c r="I63" s="65" t="s">
        <v>62</v>
      </c>
      <c r="J63" s="61">
        <v>0</v>
      </c>
      <c r="K63" s="61">
        <v>2557.5100000000002</v>
      </c>
      <c r="L63" s="61">
        <v>125.63</v>
      </c>
      <c r="M63" s="61"/>
      <c r="N63" s="61">
        <v>113.58</v>
      </c>
      <c r="O63" s="62">
        <v>46.46</v>
      </c>
      <c r="P63" s="63">
        <v>2164.06</v>
      </c>
      <c r="Q63" s="63">
        <v>87.44</v>
      </c>
      <c r="R63" s="51">
        <f t="shared" si="4"/>
        <v>5094.6799999999994</v>
      </c>
      <c r="S63" s="40">
        <f t="shared" si="5"/>
        <v>13497.079999999998</v>
      </c>
      <c r="U63" s="53"/>
    </row>
    <row r="64" spans="1:21" s="54" customFormat="1" x14ac:dyDescent="0.25">
      <c r="A64" s="55">
        <v>61</v>
      </c>
      <c r="B64" s="56" t="s">
        <v>178</v>
      </c>
      <c r="C64" s="57" t="s">
        <v>49</v>
      </c>
      <c r="D64" s="57" t="s">
        <v>179</v>
      </c>
      <c r="E64" s="57" t="s">
        <v>160</v>
      </c>
      <c r="F64" s="64">
        <v>29133</v>
      </c>
      <c r="G64" s="45">
        <v>8118.09</v>
      </c>
      <c r="H64" s="60">
        <v>45993</v>
      </c>
      <c r="I64" s="65" t="s">
        <v>62</v>
      </c>
      <c r="J64" s="61">
        <v>0</v>
      </c>
      <c r="K64" s="61">
        <v>2309.2800000000002</v>
      </c>
      <c r="L64" s="61">
        <v>127.27</v>
      </c>
      <c r="M64" s="61"/>
      <c r="N64" s="61">
        <v>117.7</v>
      </c>
      <c r="O64" s="62">
        <v>47.07</v>
      </c>
      <c r="P64" s="63">
        <v>0</v>
      </c>
      <c r="Q64" s="63">
        <v>0</v>
      </c>
      <c r="R64" s="51">
        <f t="shared" si="4"/>
        <v>2601.3200000000002</v>
      </c>
      <c r="S64" s="40">
        <f t="shared" si="5"/>
        <v>10719.41</v>
      </c>
      <c r="U64" s="53"/>
    </row>
    <row r="65" spans="1:21" s="54" customFormat="1" x14ac:dyDescent="0.25">
      <c r="A65" s="55">
        <v>62</v>
      </c>
      <c r="B65" s="56" t="s">
        <v>180</v>
      </c>
      <c r="C65" s="57" t="s">
        <v>181</v>
      </c>
      <c r="D65" s="57" t="s">
        <v>167</v>
      </c>
      <c r="E65" s="57" t="s">
        <v>182</v>
      </c>
      <c r="F65" s="64">
        <v>49731</v>
      </c>
      <c r="G65" s="45">
        <v>12815.76</v>
      </c>
      <c r="H65" s="55" t="s">
        <v>240</v>
      </c>
      <c r="I65" s="65" t="s">
        <v>62</v>
      </c>
      <c r="J65" s="61">
        <v>0</v>
      </c>
      <c r="K65" s="61">
        <v>3877.58</v>
      </c>
      <c r="L65" s="61">
        <v>127.37</v>
      </c>
      <c r="M65" s="61"/>
      <c r="N65" s="61">
        <v>185.86</v>
      </c>
      <c r="O65" s="62">
        <v>47.1</v>
      </c>
      <c r="P65" s="63">
        <v>0</v>
      </c>
      <c r="Q65" s="63">
        <v>0</v>
      </c>
      <c r="R65" s="51">
        <f t="shared" si="4"/>
        <v>4237.91</v>
      </c>
      <c r="S65" s="40">
        <f t="shared" si="5"/>
        <v>17053.669999999998</v>
      </c>
      <c r="U65" s="53"/>
    </row>
    <row r="66" spans="1:21" s="54" customFormat="1" x14ac:dyDescent="0.25">
      <c r="A66" s="41">
        <v>63</v>
      </c>
      <c r="B66" s="56" t="s">
        <v>183</v>
      </c>
      <c r="C66" s="57" t="s">
        <v>184</v>
      </c>
      <c r="D66" s="57" t="s">
        <v>179</v>
      </c>
      <c r="E66" s="57" t="s">
        <v>95</v>
      </c>
      <c r="F66" s="64">
        <v>41372</v>
      </c>
      <c r="G66" s="45">
        <v>0</v>
      </c>
      <c r="H66" s="60" t="s">
        <v>240</v>
      </c>
      <c r="I66" s="65" t="s">
        <v>62</v>
      </c>
      <c r="J66" s="61">
        <v>0</v>
      </c>
      <c r="K66" s="61">
        <v>3878.04</v>
      </c>
      <c r="L66" s="61">
        <v>127.37</v>
      </c>
      <c r="M66" s="61"/>
      <c r="N66" s="61">
        <v>0</v>
      </c>
      <c r="O66" s="62">
        <v>47.1</v>
      </c>
      <c r="P66" s="63">
        <v>0</v>
      </c>
      <c r="Q66" s="63">
        <v>0</v>
      </c>
      <c r="R66" s="51">
        <f t="shared" si="4"/>
        <v>4052.5099999999998</v>
      </c>
      <c r="S66" s="40">
        <f t="shared" si="5"/>
        <v>4052.5099999999998</v>
      </c>
      <c r="U66" s="53"/>
    </row>
    <row r="67" spans="1:21" s="54" customFormat="1" x14ac:dyDescent="0.25">
      <c r="A67" s="41">
        <v>64</v>
      </c>
      <c r="B67" s="56" t="s">
        <v>194</v>
      </c>
      <c r="C67" s="57" t="s">
        <v>49</v>
      </c>
      <c r="D67" s="67" t="s">
        <v>197</v>
      </c>
      <c r="E67" s="57" t="s">
        <v>160</v>
      </c>
      <c r="F67" s="64">
        <v>29133</v>
      </c>
      <c r="G67" s="45">
        <v>7875.02</v>
      </c>
      <c r="H67" s="60">
        <v>46028</v>
      </c>
      <c r="I67" s="65" t="s">
        <v>31</v>
      </c>
      <c r="J67" s="61">
        <v>0</v>
      </c>
      <c r="K67" s="61">
        <v>2310.63</v>
      </c>
      <c r="L67" s="61">
        <v>127.37</v>
      </c>
      <c r="M67" s="61"/>
      <c r="N67" s="61">
        <v>0</v>
      </c>
      <c r="O67" s="62">
        <v>47.1</v>
      </c>
      <c r="P67" s="63">
        <v>2192.6799999999998</v>
      </c>
      <c r="Q67" s="63">
        <v>88.74</v>
      </c>
      <c r="R67" s="51">
        <f t="shared" si="4"/>
        <v>4766.5199999999995</v>
      </c>
      <c r="S67" s="40">
        <f t="shared" si="5"/>
        <v>12641.54</v>
      </c>
      <c r="U67" s="53"/>
    </row>
    <row r="68" spans="1:21" s="54" customFormat="1" x14ac:dyDescent="0.25">
      <c r="A68" s="41">
        <v>65</v>
      </c>
      <c r="B68" s="56" t="s">
        <v>195</v>
      </c>
      <c r="C68" s="57" t="s">
        <v>181</v>
      </c>
      <c r="D68" s="67" t="s">
        <v>198</v>
      </c>
      <c r="E68" s="57" t="s">
        <v>182</v>
      </c>
      <c r="F68" s="64">
        <v>49731</v>
      </c>
      <c r="G68" s="45">
        <v>11285.52</v>
      </c>
      <c r="H68" s="55" t="s">
        <v>240</v>
      </c>
      <c r="I68" s="65" t="s">
        <v>31</v>
      </c>
      <c r="J68" s="61">
        <v>0</v>
      </c>
      <c r="K68" s="61">
        <v>3972.46</v>
      </c>
      <c r="L68" s="61">
        <v>127.37</v>
      </c>
      <c r="M68" s="61"/>
      <c r="N68" s="61">
        <v>163.65</v>
      </c>
      <c r="O68" s="62">
        <v>0</v>
      </c>
      <c r="P68" s="63">
        <v>0</v>
      </c>
      <c r="Q68" s="63">
        <v>0</v>
      </c>
      <c r="R68" s="51">
        <f t="shared" si="4"/>
        <v>4263.4799999999996</v>
      </c>
      <c r="S68" s="40">
        <f t="shared" si="5"/>
        <v>15549</v>
      </c>
      <c r="U68" s="53"/>
    </row>
    <row r="69" spans="1:21" s="54" customFormat="1" x14ac:dyDescent="0.25">
      <c r="A69" s="55">
        <v>66</v>
      </c>
      <c r="B69" s="56" t="s">
        <v>196</v>
      </c>
      <c r="C69" s="57" t="s">
        <v>181</v>
      </c>
      <c r="D69" s="67" t="s">
        <v>199</v>
      </c>
      <c r="E69" s="57" t="s">
        <v>182</v>
      </c>
      <c r="F69" s="64">
        <v>49731</v>
      </c>
      <c r="G69" s="45">
        <v>12839.67</v>
      </c>
      <c r="H69" s="55" t="s">
        <v>240</v>
      </c>
      <c r="I69" s="65" t="s">
        <v>31</v>
      </c>
      <c r="J69" s="61">
        <v>0</v>
      </c>
      <c r="K69" s="61">
        <v>3889.44</v>
      </c>
      <c r="L69" s="61">
        <v>127.37</v>
      </c>
      <c r="M69" s="61"/>
      <c r="N69" s="61">
        <v>185.11</v>
      </c>
      <c r="O69" s="62">
        <v>0</v>
      </c>
      <c r="P69" s="63">
        <v>1219.21</v>
      </c>
      <c r="Q69" s="63">
        <v>88.74</v>
      </c>
      <c r="R69" s="51">
        <f t="shared" si="4"/>
        <v>5509.87</v>
      </c>
      <c r="S69" s="40">
        <f t="shared" si="5"/>
        <v>18349.54</v>
      </c>
      <c r="U69" s="53"/>
    </row>
    <row r="70" spans="1:21" x14ac:dyDescent="0.25">
      <c r="A70" s="19"/>
      <c r="B70" s="20"/>
      <c r="C70" s="19"/>
      <c r="D70" s="21"/>
      <c r="E70" s="22" t="s">
        <v>185</v>
      </c>
      <c r="F70" s="23"/>
      <c r="G70" s="24">
        <f>SUM(G4:G69)</f>
        <v>764891.09999999986</v>
      </c>
      <c r="H70" s="25" t="s">
        <v>185</v>
      </c>
      <c r="I70" s="19"/>
      <c r="J70" s="24">
        <f t="shared" ref="J70:O70" si="6">SUM(J4:J66)</f>
        <v>3024</v>
      </c>
      <c r="K70" s="24">
        <f t="shared" si="6"/>
        <v>236581.09</v>
      </c>
      <c r="L70" s="24">
        <f t="shared" si="6"/>
        <v>5260.5099999999993</v>
      </c>
      <c r="M70" s="24">
        <f t="shared" si="6"/>
        <v>0</v>
      </c>
      <c r="N70" s="24">
        <f t="shared" si="6"/>
        <v>10286.979999999996</v>
      </c>
      <c r="O70" s="24">
        <f t="shared" si="6"/>
        <v>2741.3299999999981</v>
      </c>
      <c r="P70" s="30">
        <f>SUM(P4:P69)</f>
        <v>101136.91999999997</v>
      </c>
      <c r="Q70" s="30">
        <f>SUM(Q4:Q69)</f>
        <v>4676.8799999999983</v>
      </c>
      <c r="R70" s="24">
        <f>SUM(R4:R69)</f>
        <v>371634.21000000008</v>
      </c>
      <c r="S70" s="37">
        <f>SUM(S4:S69)</f>
        <v>1136525.3099999998</v>
      </c>
    </row>
    <row r="71" spans="1:21" x14ac:dyDescent="0.25">
      <c r="R71" s="29"/>
    </row>
    <row r="72" spans="1:21" x14ac:dyDescent="0.25">
      <c r="R72" s="27"/>
      <c r="T72" s="27"/>
    </row>
    <row r="73" spans="1:21" x14ac:dyDescent="0.25">
      <c r="N73" s="27"/>
    </row>
    <row r="74" spans="1:21" x14ac:dyDescent="0.25">
      <c r="T74" s="27"/>
    </row>
  </sheetData>
  <mergeCells count="1">
    <mergeCell ref="K1:R1"/>
  </mergeCells>
  <pageMargins left="0.2" right="0.2" top="0.75" bottom="0.75" header="0.3" footer="0.3"/>
  <pageSetup paperSize="5" scale="77" orientation="landscape" r:id="rId1"/>
  <headerFooter>
    <oddHeader>&amp;C&amp;"-,Bold"DEPARTMENT OF MILITARY AFFAIRS
4th QUARTER STAFFING PATTERN - FY 2025</oddHeader>
    <oddFooter>&amp;L                                                                      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4th Quarter July-Oct 2025 </vt:lpstr>
      <vt:lpstr>'4th Quarter July-Oct 2025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Jayna T. Borja</dc:creator>
  <cp:lastModifiedBy>Jayna T. Borja</cp:lastModifiedBy>
  <cp:lastPrinted>2025-10-16T01:11:11Z</cp:lastPrinted>
  <dcterms:created xsi:type="dcterms:W3CDTF">2025-04-11T05:16:19Z</dcterms:created>
  <dcterms:modified xsi:type="dcterms:W3CDTF">2025-10-16T01:11:39Z</dcterms:modified>
</cp:coreProperties>
</file>