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brajean.cruz\Desktop\QRTLY STAFFING\FY2025 4th QTR Staffing Pattern\"/>
    </mc:Choice>
  </mc:AlternateContent>
  <xr:revisionPtr revIDLastSave="0" documentId="13_ncr:1_{40DB190E-CE8F-4449-91ED-1D3C32EB7EA0}" xr6:coauthVersionLast="47" xr6:coauthVersionMax="47" xr10:uidLastSave="{00000000-0000-0000-0000-000000000000}"/>
  <bookViews>
    <workbookView xWindow="14655" yWindow="465" windowWidth="26970" windowHeight="20415" xr2:uid="{2BA2F534-F6DD-4C56-94E1-8EED7E523157}"/>
  </bookViews>
  <sheets>
    <sheet name="MRAO" sheetId="1" r:id="rId1"/>
    <sheet name="BWA" sheetId="4" r:id="rId2"/>
    <sheet name="DECOL" sheetId="6" r:id="rId3"/>
    <sheet name="Sheet1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3" i="6" l="1"/>
  <c r="K83" i="6"/>
  <c r="J83" i="6"/>
  <c r="I83" i="6"/>
  <c r="H83" i="6"/>
  <c r="G83" i="6"/>
  <c r="F83" i="6"/>
  <c r="E83" i="6"/>
  <c r="L82" i="6"/>
  <c r="H42" i="6" s="1"/>
  <c r="K42" i="6" s="1"/>
  <c r="L81" i="6"/>
  <c r="H41" i="6" s="1"/>
  <c r="K41" i="6" s="1"/>
  <c r="L80" i="6"/>
  <c r="L79" i="6"/>
  <c r="L78" i="6"/>
  <c r="H38" i="6" s="1"/>
  <c r="K38" i="6" s="1"/>
  <c r="L77" i="6"/>
  <c r="H37" i="6" s="1"/>
  <c r="K37" i="6" s="1"/>
  <c r="L76" i="6"/>
  <c r="L75" i="6"/>
  <c r="L74" i="6"/>
  <c r="H34" i="6" s="1"/>
  <c r="K34" i="6" s="1"/>
  <c r="L73" i="6"/>
  <c r="H33" i="6" s="1"/>
  <c r="K33" i="6" s="1"/>
  <c r="L72" i="6"/>
  <c r="L71" i="6"/>
  <c r="L70" i="6"/>
  <c r="H30" i="6" s="1"/>
  <c r="K30" i="6" s="1"/>
  <c r="L69" i="6"/>
  <c r="H29" i="6" s="1"/>
  <c r="K29" i="6" s="1"/>
  <c r="L68" i="6"/>
  <c r="H28" i="6" s="1"/>
  <c r="K28" i="6" s="1"/>
  <c r="L67" i="6"/>
  <c r="L66" i="6"/>
  <c r="H26" i="6" s="1"/>
  <c r="K26" i="6" s="1"/>
  <c r="L65" i="6"/>
  <c r="L64" i="6"/>
  <c r="D64" i="6"/>
  <c r="C64" i="6"/>
  <c r="L63" i="6"/>
  <c r="D63" i="6"/>
  <c r="C63" i="6"/>
  <c r="B63" i="6"/>
  <c r="L62" i="6"/>
  <c r="D62" i="6"/>
  <c r="C62" i="6"/>
  <c r="B62" i="6"/>
  <c r="L61" i="6"/>
  <c r="D61" i="6"/>
  <c r="C61" i="6"/>
  <c r="B61" i="6"/>
  <c r="L60" i="6"/>
  <c r="D60" i="6"/>
  <c r="C60" i="6"/>
  <c r="B60" i="6"/>
  <c r="L59" i="6"/>
  <c r="D59" i="6"/>
  <c r="C59" i="6"/>
  <c r="B59" i="6"/>
  <c r="A59" i="6"/>
  <c r="A60" i="6" s="1"/>
  <c r="A61" i="6" s="1"/>
  <c r="A62" i="6" s="1"/>
  <c r="A63" i="6" s="1"/>
  <c r="A64" i="6" s="1"/>
  <c r="L58" i="6"/>
  <c r="H18" i="6" s="1"/>
  <c r="D58" i="6"/>
  <c r="C58" i="6"/>
  <c r="B58" i="6"/>
  <c r="R43" i="6"/>
  <c r="Q43" i="6"/>
  <c r="P43" i="6"/>
  <c r="N43" i="6"/>
  <c r="M43" i="6"/>
  <c r="J43" i="6"/>
  <c r="G43" i="6"/>
  <c r="F43" i="6"/>
  <c r="H40" i="6"/>
  <c r="K40" i="6" s="1"/>
  <c r="H39" i="6"/>
  <c r="K39" i="6" s="1"/>
  <c r="H36" i="6"/>
  <c r="K36" i="6" s="1"/>
  <c r="H35" i="6"/>
  <c r="K35" i="6" s="1"/>
  <c r="H32" i="6"/>
  <c r="K32" i="6" s="1"/>
  <c r="H31" i="6"/>
  <c r="K31" i="6" s="1"/>
  <c r="H27" i="6"/>
  <c r="K27" i="6" s="1"/>
  <c r="H25" i="6"/>
  <c r="K25" i="6" s="1"/>
  <c r="H19" i="6"/>
  <c r="K19" i="6" s="1"/>
  <c r="A19" i="6"/>
  <c r="A20" i="6" s="1"/>
  <c r="A21" i="6" s="1"/>
  <c r="A22" i="6" s="1"/>
  <c r="A23" i="6" s="1"/>
  <c r="A24" i="6" s="1"/>
  <c r="H22" i="1"/>
  <c r="K22" i="1" s="1"/>
  <c r="H23" i="1"/>
  <c r="K23" i="1" s="1"/>
  <c r="K21" i="1"/>
  <c r="H21" i="1"/>
  <c r="H20" i="1"/>
  <c r="K20" i="1" s="1"/>
  <c r="L19" i="1"/>
  <c r="L18" i="1"/>
  <c r="L17" i="1"/>
  <c r="K83" i="4"/>
  <c r="J83" i="4"/>
  <c r="I83" i="4"/>
  <c r="H83" i="4"/>
  <c r="G83" i="4"/>
  <c r="F83" i="4"/>
  <c r="E83" i="4"/>
  <c r="L82" i="4"/>
  <c r="H42" i="4" s="1"/>
  <c r="K42" i="4" s="1"/>
  <c r="L81" i="4"/>
  <c r="H41" i="4" s="1"/>
  <c r="K41" i="4" s="1"/>
  <c r="L80" i="4"/>
  <c r="H40" i="4" s="1"/>
  <c r="K40" i="4" s="1"/>
  <c r="L79" i="4"/>
  <c r="H39" i="4" s="1"/>
  <c r="K39" i="4" s="1"/>
  <c r="L78" i="4"/>
  <c r="H38" i="4" s="1"/>
  <c r="K38" i="4" s="1"/>
  <c r="L77" i="4"/>
  <c r="H37" i="4" s="1"/>
  <c r="K37" i="4" s="1"/>
  <c r="L76" i="4"/>
  <c r="L75" i="4"/>
  <c r="H35" i="4" s="1"/>
  <c r="K35" i="4" s="1"/>
  <c r="L74" i="4"/>
  <c r="H34" i="4" s="1"/>
  <c r="K34" i="4" s="1"/>
  <c r="L73" i="4"/>
  <c r="H33" i="4" s="1"/>
  <c r="K33" i="4" s="1"/>
  <c r="L72" i="4"/>
  <c r="H32" i="4" s="1"/>
  <c r="K32" i="4" s="1"/>
  <c r="L71" i="4"/>
  <c r="H31" i="4" s="1"/>
  <c r="K31" i="4" s="1"/>
  <c r="L70" i="4"/>
  <c r="H30" i="4" s="1"/>
  <c r="K30" i="4" s="1"/>
  <c r="L69" i="4"/>
  <c r="H29" i="4" s="1"/>
  <c r="K29" i="4" s="1"/>
  <c r="L68" i="4"/>
  <c r="H28" i="4" s="1"/>
  <c r="K28" i="4" s="1"/>
  <c r="L67" i="4"/>
  <c r="H27" i="4" s="1"/>
  <c r="K27" i="4" s="1"/>
  <c r="L66" i="4"/>
  <c r="L65" i="4"/>
  <c r="L64" i="4"/>
  <c r="D64" i="4"/>
  <c r="C64" i="4"/>
  <c r="L63" i="4"/>
  <c r="D63" i="4"/>
  <c r="C63" i="4"/>
  <c r="B63" i="4"/>
  <c r="L62" i="4"/>
  <c r="D62" i="4"/>
  <c r="C62" i="4"/>
  <c r="B62" i="4"/>
  <c r="L61" i="4"/>
  <c r="D61" i="4"/>
  <c r="C61" i="4"/>
  <c r="B61" i="4"/>
  <c r="L60" i="4"/>
  <c r="D60" i="4"/>
  <c r="C60" i="4"/>
  <c r="B60" i="4"/>
  <c r="L59" i="4"/>
  <c r="H19" i="4" s="1"/>
  <c r="K19" i="4" s="1"/>
  <c r="L19" i="4" s="1"/>
  <c r="D59" i="4"/>
  <c r="C59" i="4"/>
  <c r="B59" i="4"/>
  <c r="A59" i="4"/>
  <c r="A60" i="4" s="1"/>
  <c r="A61" i="4" s="1"/>
  <c r="A62" i="4" s="1"/>
  <c r="A63" i="4" s="1"/>
  <c r="A64" i="4" s="1"/>
  <c r="L58" i="4"/>
  <c r="D58" i="4"/>
  <c r="C58" i="4"/>
  <c r="B58" i="4"/>
  <c r="R43" i="4"/>
  <c r="Q43" i="4"/>
  <c r="P43" i="4"/>
  <c r="N43" i="4"/>
  <c r="M43" i="4"/>
  <c r="J43" i="4"/>
  <c r="G43" i="4"/>
  <c r="F43" i="4"/>
  <c r="H36" i="4"/>
  <c r="K36" i="4" s="1"/>
  <c r="H26" i="4"/>
  <c r="K26" i="4" s="1"/>
  <c r="H25" i="4"/>
  <c r="K25" i="4" s="1"/>
  <c r="A19" i="4"/>
  <c r="A20" i="4" s="1"/>
  <c r="A21" i="4" s="1"/>
  <c r="A22" i="4" s="1"/>
  <c r="A23" i="4" s="1"/>
  <c r="A24" i="4" s="1"/>
  <c r="O19" i="6" l="1"/>
  <c r="L19" i="6"/>
  <c r="O29" i="6"/>
  <c r="L29" i="6"/>
  <c r="S29" i="6" s="1"/>
  <c r="T29" i="6" s="1"/>
  <c r="O27" i="6"/>
  <c r="L27" i="6"/>
  <c r="S27" i="6" s="1"/>
  <c r="T27" i="6" s="1"/>
  <c r="O34" i="6"/>
  <c r="L34" i="6"/>
  <c r="S34" i="6" s="1"/>
  <c r="T34" i="6" s="1"/>
  <c r="L28" i="6"/>
  <c r="O28" i="6"/>
  <c r="O25" i="6"/>
  <c r="L25" i="6"/>
  <c r="S25" i="6" s="1"/>
  <c r="T25" i="6" s="1"/>
  <c r="O30" i="6"/>
  <c r="L30" i="6"/>
  <c r="S30" i="6" s="1"/>
  <c r="T30" i="6" s="1"/>
  <c r="O31" i="6"/>
  <c r="L31" i="6"/>
  <c r="S31" i="6" s="1"/>
  <c r="T31" i="6" s="1"/>
  <c r="L32" i="6"/>
  <c r="O32" i="6"/>
  <c r="O35" i="6"/>
  <c r="L35" i="6"/>
  <c r="S35" i="6" s="1"/>
  <c r="T35" i="6" s="1"/>
  <c r="O33" i="6"/>
  <c r="L33" i="6"/>
  <c r="S33" i="6" s="1"/>
  <c r="T33" i="6" s="1"/>
  <c r="L36" i="6"/>
  <c r="O36" i="6"/>
  <c r="O39" i="6"/>
  <c r="L39" i="6"/>
  <c r="S39" i="6" s="1"/>
  <c r="T39" i="6" s="1"/>
  <c r="L40" i="6"/>
  <c r="O40" i="6"/>
  <c r="O37" i="6"/>
  <c r="L37" i="6"/>
  <c r="S37" i="6" s="1"/>
  <c r="T37" i="6" s="1"/>
  <c r="O38" i="6"/>
  <c r="L38" i="6"/>
  <c r="S38" i="6" s="1"/>
  <c r="T38" i="6" s="1"/>
  <c r="O41" i="6"/>
  <c r="T41" i="6"/>
  <c r="L41" i="6"/>
  <c r="S41" i="6" s="1"/>
  <c r="O42" i="6"/>
  <c r="L42" i="6"/>
  <c r="S42" i="6" s="1"/>
  <c r="T42" i="6" s="1"/>
  <c r="K18" i="6"/>
  <c r="H43" i="6"/>
  <c r="O26" i="6"/>
  <c r="L26" i="6"/>
  <c r="S26" i="6" s="1"/>
  <c r="T26" i="6" s="1"/>
  <c r="O23" i="1"/>
  <c r="L23" i="1"/>
  <c r="S23" i="1" s="1"/>
  <c r="T23" i="1" s="1"/>
  <c r="O22" i="1"/>
  <c r="L22" i="1"/>
  <c r="S22" i="1" s="1"/>
  <c r="T22" i="1" s="1"/>
  <c r="O20" i="1"/>
  <c r="L20" i="1"/>
  <c r="S20" i="1" s="1"/>
  <c r="T20" i="1" s="1"/>
  <c r="L21" i="1"/>
  <c r="O21" i="1"/>
  <c r="L83" i="4"/>
  <c r="H18" i="4"/>
  <c r="K18" i="4" s="1"/>
  <c r="L18" i="4" s="1"/>
  <c r="O29" i="4"/>
  <c r="L29" i="4"/>
  <c r="O28" i="4"/>
  <c r="L28" i="4"/>
  <c r="S28" i="4" s="1"/>
  <c r="T28" i="4" s="1"/>
  <c r="O33" i="4"/>
  <c r="L33" i="4"/>
  <c r="S33" i="4" s="1"/>
  <c r="T33" i="4"/>
  <c r="O19" i="4"/>
  <c r="S19" i="4" s="1"/>
  <c r="T19" i="4" s="1"/>
  <c r="O30" i="4"/>
  <c r="L30" i="4"/>
  <c r="S30" i="4" s="1"/>
  <c r="T30" i="4" s="1"/>
  <c r="O36" i="4"/>
  <c r="L36" i="4"/>
  <c r="S36" i="4" s="1"/>
  <c r="T36" i="4" s="1"/>
  <c r="L35" i="4"/>
  <c r="O35" i="4"/>
  <c r="O39" i="4"/>
  <c r="L39" i="4"/>
  <c r="S39" i="4" s="1"/>
  <c r="T39" i="4" s="1"/>
  <c r="O27" i="4"/>
  <c r="L27" i="4"/>
  <c r="L31" i="4"/>
  <c r="O31" i="4"/>
  <c r="O34" i="4"/>
  <c r="L34" i="4"/>
  <c r="S34" i="4" s="1"/>
  <c r="T34" i="4" s="1"/>
  <c r="O38" i="4"/>
  <c r="L38" i="4"/>
  <c r="S38" i="4" s="1"/>
  <c r="T38" i="4" s="1"/>
  <c r="O18" i="4"/>
  <c r="O25" i="4"/>
  <c r="L25" i="4"/>
  <c r="S25" i="4" s="1"/>
  <c r="T25" i="4" s="1"/>
  <c r="O26" i="4"/>
  <c r="L26" i="4"/>
  <c r="S26" i="4" s="1"/>
  <c r="T26" i="4" s="1"/>
  <c r="O32" i="4"/>
  <c r="L32" i="4"/>
  <c r="S32" i="4" s="1"/>
  <c r="T32" i="4" s="1"/>
  <c r="O40" i="4"/>
  <c r="L40" i="4"/>
  <c r="S40" i="4" s="1"/>
  <c r="T40" i="4" s="1"/>
  <c r="L41" i="4"/>
  <c r="O41" i="4"/>
  <c r="O37" i="4"/>
  <c r="L37" i="4"/>
  <c r="O42" i="4"/>
  <c r="L42" i="4"/>
  <c r="S42" i="4" s="1"/>
  <c r="T42" i="4" s="1"/>
  <c r="S40" i="6" l="1"/>
  <c r="T40" i="6" s="1"/>
  <c r="S28" i="6"/>
  <c r="T28" i="6" s="1"/>
  <c r="S36" i="6"/>
  <c r="T36" i="6" s="1"/>
  <c r="S19" i="6"/>
  <c r="T19" i="6" s="1"/>
  <c r="O18" i="6"/>
  <c r="O43" i="6" s="1"/>
  <c r="L18" i="6"/>
  <c r="K43" i="6"/>
  <c r="S32" i="6"/>
  <c r="T32" i="6" s="1"/>
  <c r="S37" i="4"/>
  <c r="T37" i="4" s="1"/>
  <c r="S21" i="1"/>
  <c r="T21" i="1" s="1"/>
  <c r="O43" i="4"/>
  <c r="S35" i="4"/>
  <c r="T35" i="4" s="1"/>
  <c r="S41" i="4"/>
  <c r="T41" i="4" s="1"/>
  <c r="S31" i="4"/>
  <c r="T31" i="4" s="1"/>
  <c r="K43" i="4"/>
  <c r="S18" i="4"/>
  <c r="H43" i="4"/>
  <c r="S27" i="4"/>
  <c r="T27" i="4" s="1"/>
  <c r="S29" i="4"/>
  <c r="T29" i="4" s="1"/>
  <c r="S18" i="6" l="1"/>
  <c r="L43" i="6"/>
  <c r="S43" i="4"/>
  <c r="T18" i="4"/>
  <c r="T43" i="4" s="1"/>
  <c r="L43" i="4"/>
  <c r="S43" i="6" l="1"/>
  <c r="T18" i="6"/>
  <c r="T43" i="6" s="1"/>
  <c r="L24" i="1"/>
  <c r="K80" i="1" l="1"/>
  <c r="J80" i="1"/>
  <c r="I80" i="1"/>
  <c r="H80" i="1"/>
  <c r="G80" i="1"/>
  <c r="F80" i="1"/>
  <c r="E80" i="1"/>
  <c r="L79" i="1"/>
  <c r="H41" i="1" s="1"/>
  <c r="K41" i="1" s="1"/>
  <c r="L41" i="1" s="1"/>
  <c r="L78" i="1"/>
  <c r="L77" i="1"/>
  <c r="L76" i="1"/>
  <c r="H38" i="1" s="1"/>
  <c r="K38" i="1" s="1"/>
  <c r="L38" i="1" s="1"/>
  <c r="L75" i="1"/>
  <c r="L74" i="1"/>
  <c r="H36" i="1" s="1"/>
  <c r="K36" i="1" s="1"/>
  <c r="L36" i="1" s="1"/>
  <c r="L73" i="1"/>
  <c r="H35" i="1" s="1"/>
  <c r="K35" i="1" s="1"/>
  <c r="L35" i="1" s="1"/>
  <c r="L72" i="1"/>
  <c r="H34" i="1" s="1"/>
  <c r="K34" i="1" s="1"/>
  <c r="L34" i="1" s="1"/>
  <c r="L71" i="1"/>
  <c r="L70" i="1"/>
  <c r="H32" i="1" s="1"/>
  <c r="K32" i="1" s="1"/>
  <c r="L32" i="1" s="1"/>
  <c r="L69" i="1"/>
  <c r="L68" i="1"/>
  <c r="L67" i="1"/>
  <c r="H29" i="1" s="1"/>
  <c r="K29" i="1" s="1"/>
  <c r="L29" i="1" s="1"/>
  <c r="L66" i="1"/>
  <c r="H28" i="1" s="1"/>
  <c r="K28" i="1" s="1"/>
  <c r="L28" i="1" s="1"/>
  <c r="L65" i="1"/>
  <c r="L64" i="1"/>
  <c r="H26" i="1" s="1"/>
  <c r="K26" i="1" s="1"/>
  <c r="L26" i="1" s="1"/>
  <c r="L63" i="1"/>
  <c r="L62" i="1"/>
  <c r="L61" i="1"/>
  <c r="L60" i="1"/>
  <c r="D60" i="1"/>
  <c r="C60" i="1"/>
  <c r="B60" i="1"/>
  <c r="L59" i="1"/>
  <c r="D59" i="1"/>
  <c r="C59" i="1"/>
  <c r="B59" i="1"/>
  <c r="L58" i="1"/>
  <c r="D58" i="1"/>
  <c r="C58" i="1"/>
  <c r="B58" i="1"/>
  <c r="L57" i="1"/>
  <c r="D57" i="1"/>
  <c r="C57" i="1"/>
  <c r="B57" i="1"/>
  <c r="L56" i="1"/>
  <c r="D56" i="1"/>
  <c r="C56" i="1"/>
  <c r="B56" i="1"/>
  <c r="A56" i="1"/>
  <c r="A57" i="1" s="1"/>
  <c r="A58" i="1" s="1"/>
  <c r="A59" i="1" s="1"/>
  <c r="A60" i="1" s="1"/>
  <c r="L55" i="1"/>
  <c r="H17" i="1" s="1"/>
  <c r="D55" i="1"/>
  <c r="C55" i="1"/>
  <c r="B55" i="1"/>
  <c r="R42" i="1"/>
  <c r="Q42" i="1"/>
  <c r="P42" i="1"/>
  <c r="N42" i="1"/>
  <c r="M42" i="1"/>
  <c r="J42" i="1"/>
  <c r="G42" i="1"/>
  <c r="F42" i="1"/>
  <c r="H40" i="1"/>
  <c r="K40" i="1" s="1"/>
  <c r="L40" i="1" s="1"/>
  <c r="H39" i="1"/>
  <c r="K39" i="1" s="1"/>
  <c r="L39" i="1" s="1"/>
  <c r="H37" i="1"/>
  <c r="K37" i="1" s="1"/>
  <c r="L37" i="1" s="1"/>
  <c r="H33" i="1"/>
  <c r="K33" i="1" s="1"/>
  <c r="L33" i="1" s="1"/>
  <c r="H31" i="1"/>
  <c r="K31" i="1" s="1"/>
  <c r="L31" i="1" s="1"/>
  <c r="H30" i="1"/>
  <c r="K30" i="1" s="1"/>
  <c r="L30" i="1" s="1"/>
  <c r="H27" i="1"/>
  <c r="K27" i="1" s="1"/>
  <c r="L27" i="1" s="1"/>
  <c r="H25" i="1"/>
  <c r="K25" i="1" s="1"/>
  <c r="L25" i="1" s="1"/>
  <c r="H24" i="1"/>
  <c r="K24" i="1" s="1"/>
  <c r="H19" i="1"/>
  <c r="K19" i="1" s="1"/>
  <c r="H18" i="1"/>
  <c r="K18" i="1" s="1"/>
  <c r="A18" i="1"/>
  <c r="A19" i="1" s="1"/>
  <c r="A20" i="1" s="1"/>
  <c r="A21" i="1" s="1"/>
  <c r="A22" i="1" s="1"/>
  <c r="O24" i="1" l="1"/>
  <c r="S24" i="1" s="1"/>
  <c r="T24" i="1" s="1"/>
  <c r="O33" i="1"/>
  <c r="S33" i="1" s="1"/>
  <c r="T33" i="1" s="1"/>
  <c r="O34" i="1"/>
  <c r="S34" i="1"/>
  <c r="T34" i="1" s="1"/>
  <c r="O35" i="1"/>
  <c r="S35" i="1" s="1"/>
  <c r="T35" i="1" s="1"/>
  <c r="O36" i="1"/>
  <c r="S36" i="1" s="1"/>
  <c r="T36" i="1" s="1"/>
  <c r="O25" i="1"/>
  <c r="S25" i="1"/>
  <c r="T25" i="1" s="1"/>
  <c r="O37" i="1"/>
  <c r="O38" i="1"/>
  <c r="S38" i="1"/>
  <c r="T38" i="1" s="1"/>
  <c r="O39" i="1"/>
  <c r="O18" i="1"/>
  <c r="O40" i="1"/>
  <c r="S40" i="1"/>
  <c r="T40" i="1" s="1"/>
  <c r="O19" i="1"/>
  <c r="S19" i="1" s="1"/>
  <c r="T19" i="1" s="1"/>
  <c r="O41" i="1"/>
  <c r="H42" i="1"/>
  <c r="K17" i="1"/>
  <c r="O28" i="1"/>
  <c r="O29" i="1"/>
  <c r="S29" i="1"/>
  <c r="T29" i="1" s="1"/>
  <c r="O32" i="1"/>
  <c r="O30" i="1"/>
  <c r="O31" i="1"/>
  <c r="L80" i="1"/>
  <c r="O26" i="1"/>
  <c r="O27" i="1"/>
  <c r="S27" i="1" l="1"/>
  <c r="T27" i="1" s="1"/>
  <c r="S28" i="1"/>
  <c r="T28" i="1" s="1"/>
  <c r="S32" i="1"/>
  <c r="T32" i="1" s="1"/>
  <c r="S26" i="1"/>
  <c r="T26" i="1" s="1"/>
  <c r="S31" i="1"/>
  <c r="T31" i="1" s="1"/>
  <c r="K42" i="1"/>
  <c r="O17" i="1"/>
  <c r="O42" i="1" s="1"/>
  <c r="S18" i="1"/>
  <c r="T18" i="1" s="1"/>
  <c r="S37" i="1"/>
  <c r="T37" i="1" s="1"/>
  <c r="S41" i="1"/>
  <c r="T41" i="1" s="1"/>
  <c r="S30" i="1"/>
  <c r="T30" i="1" s="1"/>
  <c r="S39" i="1"/>
  <c r="T39" i="1" s="1"/>
  <c r="S17" i="1" l="1"/>
  <c r="L42" i="1"/>
  <c r="S42" i="1" l="1"/>
  <c r="T17" i="1"/>
  <c r="T42" i="1" s="1"/>
</calcChain>
</file>

<file path=xl/sharedStrings.xml><?xml version="1.0" encoding="utf-8"?>
<sst xmlns="http://schemas.openxmlformats.org/spreadsheetml/2006/main" count="485" uniqueCount="118">
  <si>
    <t xml:space="preserve"> </t>
  </si>
  <si>
    <t xml:space="preserve">FUNCTIONAL AREA:  </t>
  </si>
  <si>
    <t xml:space="preserve">GENERAL GOVERNMENT </t>
  </si>
  <si>
    <t xml:space="preserve">DEPARTMENT/AGENCY:  </t>
  </si>
  <si>
    <t>OFFICE OF I MAGA'HAGAN GUAHAN AND I SIGUNDO MAGA'LAHEN GUAHAN</t>
  </si>
  <si>
    <t>PROGRAM:</t>
  </si>
  <si>
    <t>FUND:</t>
  </si>
  <si>
    <t>Input by Department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</si>
  <si>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</si>
  <si>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</si>
  <si>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</si>
  <si>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</si>
  <si>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</si>
  <si>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</si>
  <si>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</si>
  <si>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</si>
  <si>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</si>
  <si>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</si>
  <si>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</si>
  <si>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</si>
  <si>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</si>
  <si>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</si>
  <si>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</si>
  <si>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( P )</t>
  </si>
  <si>
    <t>( Q )</t>
  </si>
  <si>
    <t>( R )</t>
  </si>
  <si>
    <t>(S)</t>
  </si>
  <si>
    <t>Increment</t>
  </si>
  <si>
    <t xml:space="preserve">              Benefits</t>
  </si>
  <si>
    <t>Position</t>
  </si>
  <si>
    <t>Name of</t>
  </si>
  <si>
    <t>Grade /</t>
  </si>
  <si>
    <t>( E+F+G+I )</t>
  </si>
  <si>
    <t xml:space="preserve">Retirement </t>
  </si>
  <si>
    <t>Retire (DDI)</t>
  </si>
  <si>
    <t>Social Security</t>
  </si>
  <si>
    <t>Medicare</t>
  </si>
  <si>
    <t>Life</t>
  </si>
  <si>
    <t>Medical</t>
  </si>
  <si>
    <t>Dental</t>
  </si>
  <si>
    <t>Total Benefits</t>
  </si>
  <si>
    <t>( J + R )</t>
  </si>
  <si>
    <t>No.</t>
  </si>
  <si>
    <t>Number</t>
  </si>
  <si>
    <t>Title  1/</t>
  </si>
  <si>
    <t>Incumbent</t>
  </si>
  <si>
    <t>Step</t>
  </si>
  <si>
    <t>Salary</t>
  </si>
  <si>
    <t>Overtime</t>
  </si>
  <si>
    <t>Special*</t>
  </si>
  <si>
    <t>Date</t>
  </si>
  <si>
    <t>Amt.</t>
  </si>
  <si>
    <t>Subtotal</t>
  </si>
  <si>
    <t>($19.01*26PP)</t>
  </si>
  <si>
    <t>(6.2% * J)</t>
  </si>
  <si>
    <t>(1.45% * J)</t>
  </si>
  <si>
    <t>2/</t>
  </si>
  <si>
    <t>( Premium)</t>
  </si>
  <si>
    <t>( K thru Q )</t>
  </si>
  <si>
    <t>TOTAL</t>
  </si>
  <si>
    <t>----</t>
  </si>
  <si>
    <t>Total:</t>
  </si>
  <si>
    <t>* Night Differential / Hazardous / Worker's Compensation / etc.</t>
  </si>
  <si>
    <t>1/  Indicate "(LTA)" or "(Temp.)" next to Position Title (where applicable)</t>
  </si>
  <si>
    <t>Special Pay Categories</t>
  </si>
  <si>
    <t>1/</t>
  </si>
  <si>
    <t>3/</t>
  </si>
  <si>
    <t>4/</t>
  </si>
  <si>
    <t>5/</t>
  </si>
  <si>
    <t>6/</t>
  </si>
  <si>
    <t xml:space="preserve">Holiday </t>
  </si>
  <si>
    <t>Night Differential</t>
  </si>
  <si>
    <t>Nurse Sunday</t>
  </si>
  <si>
    <t xml:space="preserve">Nurse </t>
  </si>
  <si>
    <t>EMT</t>
  </si>
  <si>
    <t>Pay</t>
  </si>
  <si>
    <t>Hazard</t>
  </si>
  <si>
    <t>( D+E+F+G+H+I+J )</t>
  </si>
  <si>
    <t>Title</t>
  </si>
  <si>
    <t>10%</t>
  </si>
  <si>
    <t>8%</t>
  </si>
  <si>
    <t>1.5</t>
  </si>
  <si>
    <t>15%</t>
  </si>
  <si>
    <t>Grand Total:</t>
  </si>
  <si>
    <t>10% of reg. rate, applicable from 6pm-6am, employee must work 4 hours consecutive after 6pm for entitlement of the pay</t>
  </si>
  <si>
    <t>Applies to law enforcement personnel</t>
  </si>
  <si>
    <t>Applies to solid waste employees</t>
  </si>
  <si>
    <t>1 ½ of reg. rate of pay from 12am Friday to 12 midnight Sunday</t>
  </si>
  <si>
    <t>1 ½ of reg. rate of pay on daily work exceeding 8 hours</t>
  </si>
  <si>
    <t>Applicable only to GFD ambulatory service personnel. 15% of reg. rate of pay</t>
  </si>
  <si>
    <t>MEDICAL REFERRAL ASSISTANCE OFFICE</t>
  </si>
  <si>
    <t>GENERAL FUND</t>
  </si>
  <si>
    <t>Darlean S.N. Salas</t>
  </si>
  <si>
    <t>Staff Assistant</t>
  </si>
  <si>
    <t>Julita C. Aguon</t>
  </si>
  <si>
    <t>Carmelita L.A. Merfalen</t>
  </si>
  <si>
    <t>Evenlyn C. Fejeran</t>
  </si>
  <si>
    <t>Roland R. Blas</t>
  </si>
  <si>
    <t>Staff Assistant
(Medical Referral Director)</t>
  </si>
  <si>
    <t>Darren W. Gutierrez</t>
  </si>
  <si>
    <t>DIRECTOR</t>
  </si>
  <si>
    <t>3/  Position funded 100% under the American Rescue Plan Act (ARPA)</t>
  </si>
  <si>
    <t>Jayne T. Flores</t>
  </si>
  <si>
    <t>Program Coordinator III</t>
  </si>
  <si>
    <t>Evonnie Hocog</t>
  </si>
  <si>
    <t>BUREAU OF WOMEN'S AFFAIRS</t>
  </si>
  <si>
    <t>LOCAL FUND:</t>
  </si>
  <si>
    <t>FEDERAL FUNDS:</t>
  </si>
  <si>
    <t>(J * 30.77%)</t>
  </si>
  <si>
    <t>6111001/6113001-100-25-4300001</t>
  </si>
  <si>
    <t>6111001/6113001 -100 25 0240010</t>
  </si>
  <si>
    <t>6111001/6113001-682-21-4300301 / 6111001/6113001 101-20-0260105 /  6111001/6113001 101-23-0260104</t>
  </si>
  <si>
    <t>COMMISSION ON DECOLONIZATION</t>
  </si>
  <si>
    <t>100% LOCAL FUND:</t>
  </si>
  <si>
    <t>6111001/6113001-100-25-0206018</t>
  </si>
  <si>
    <t>Harmony D. Palaganas</t>
  </si>
  <si>
    <t>Byron VN Aguon</t>
  </si>
  <si>
    <t>2/  FY 2025 GovGuam contribution for Life Insurance is $187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</si>
</sst>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12">
    <font>
      <sz val="12"/>
      <name val="SWISS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SWISS"/>
    </font>
    <font>
      <sz val="8"/>
      <color indexed="8"/>
      <name val="SWISS"/>
    </font>
    <font>
      <sz val="8"/>
      <name val="SWISS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5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lightGray"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8"/>
      </bottom>
      <diagonal/>
    </border>
  </borders>
  <cellStyleXfs count="1">
    <xf numFmtId="37" fontId="0" fillId="0" borderId="0"/>
  </cellStyleXfs>
  <cellXfs count="112">
    <xf numFmtId="37" fontId="0" fillId="0" borderId="0" xfId="0"/>
    <xf numFmtId="37" fontId="1" fillId="0" borderId="0" xfId="0" applyFont="1"/>
    <xf numFmtId="37" fontId="2" fillId="0" borderId="0" xfId="0" applyFont="1"/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0" borderId="0" xfId="0" applyFont="1"/>
    <xf numFmtId="37" fontId="3" fillId="0" borderId="0" xfId="0" applyFont="1" applyProtection="1">
      <protection locked="0"/>
    </xf>
    <xf numFmtId="37" fontId="1" fillId="0" borderId="0" xfId="0" applyFont="1" applyProtection="1">
      <protection locked="0"/>
    </xf>
    <xf numFmtId="37" fontId="4" fillId="0" borderId="0" xfId="0" applyFont="1" applyProtection="1">
      <protection locked="0"/>
    </xf>
    <xf numFmtId="37" fontId="5" fillId="0" borderId="0" xfId="0" applyFont="1" applyProtection="1">
      <protection locked="0"/>
    </xf>
    <xf numFmtId="37" fontId="6" fillId="0" borderId="0" xfId="0" applyFont="1" applyProtection="1">
      <protection locked="0"/>
    </xf>
    <xf numFmtId="37" fontId="1" fillId="0" borderId="0" xfId="0" applyFont="1" applyAlignment="1" applyProtection="1">
      <alignment horizontal="center"/>
      <protection locked="0"/>
    </xf>
    <xf numFmtId="37" fontId="1" fillId="2" borderId="1" xfId="0" applyFont="1" applyFill="1" applyBorder="1" applyAlignment="1">
      <alignment horizontal="centerContinuous"/>
    </xf>
    <xf numFmtId="37" fontId="1" fillId="2" borderId="2" xfId="0" applyFont="1" applyFill="1" applyBorder="1" applyAlignment="1">
      <alignment horizontal="centerContinuous"/>
    </xf>
    <xf numFmtId="37" fontId="1" fillId="2" borderId="3" xfId="0" applyFont="1" applyFill="1" applyBorder="1" applyAlignment="1">
      <alignment horizontal="centerContinuous"/>
    </xf>
    <xf numFmtId="37" fontId="1" fillId="0" borderId="4" xfId="0" applyFont="1" applyBorder="1"/>
    <xf numFmtId="37" fontId="1" fillId="0" borderId="5" xfId="0" applyFont="1" applyBorder="1"/>
    <xf numFmtId="37" fontId="1" fillId="0" borderId="4" xfId="0" quotePrefix="1" applyFont="1" applyBorder="1" applyAlignment="1">
      <alignment horizontal="center"/>
    </xf>
    <xf numFmtId="37" fontId="1" fillId="0" borderId="6" xfId="0" quotePrefix="1" applyFont="1" applyBorder="1" applyAlignment="1">
      <alignment horizontal="center"/>
    </xf>
    <xf numFmtId="37" fontId="1" fillId="0" borderId="0" xfId="0" quotePrefix="1" applyFont="1" applyAlignment="1">
      <alignment horizontal="center"/>
    </xf>
    <xf numFmtId="37" fontId="1" fillId="0" borderId="7" xfId="0" quotePrefix="1" applyFont="1" applyBorder="1" applyAlignment="1">
      <alignment horizontal="center"/>
    </xf>
    <xf numFmtId="37" fontId="1" fillId="0" borderId="8" xfId="0" quotePrefix="1" applyFont="1" applyBorder="1" applyAlignment="1">
      <alignment horizontal="center"/>
    </xf>
    <xf numFmtId="37" fontId="1" fillId="0" borderId="9" xfId="0" quotePrefix="1" applyFont="1" applyBorder="1" applyAlignment="1">
      <alignment horizontal="center"/>
    </xf>
    <xf numFmtId="37" fontId="7" fillId="0" borderId="0" xfId="0" applyFont="1" applyAlignment="1">
      <alignment horizontal="center"/>
    </xf>
    <xf numFmtId="37" fontId="1" fillId="3" borderId="10" xfId="0" applyFont="1" applyFill="1" applyBorder="1" applyAlignment="1">
      <alignment horizontal="center"/>
    </xf>
    <xf numFmtId="37" fontId="1" fillId="4" borderId="11" xfId="0" applyFont="1" applyFill="1" applyBorder="1" applyAlignment="1">
      <alignment horizontal="center"/>
    </xf>
    <xf numFmtId="37" fontId="1" fillId="4" borderId="0" xfId="0" applyFont="1" applyFill="1"/>
    <xf numFmtId="37" fontId="1" fillId="4" borderId="12" xfId="0" applyFont="1" applyFill="1" applyBorder="1" applyAlignment="1">
      <alignment horizontal="center"/>
    </xf>
    <xf numFmtId="37" fontId="1" fillId="4" borderId="13" xfId="0" applyFont="1" applyFill="1" applyBorder="1" applyAlignment="1">
      <alignment horizontal="center"/>
    </xf>
    <xf numFmtId="37" fontId="1" fillId="3" borderId="14" xfId="0" applyFont="1" applyFill="1" applyBorder="1" applyAlignment="1">
      <alignment horizontal="center"/>
    </xf>
    <xf numFmtId="37" fontId="1" fillId="4" borderId="16" xfId="0" applyFont="1" applyFill="1" applyBorder="1" applyAlignment="1">
      <alignment horizontal="center"/>
    </xf>
    <xf numFmtId="37" fontId="1" fillId="4" borderId="17" xfId="0" applyFont="1" applyFill="1" applyBorder="1" applyAlignment="1">
      <alignment horizontal="center"/>
    </xf>
    <xf numFmtId="37" fontId="1" fillId="3" borderId="18" xfId="0" applyFont="1" applyFill="1" applyBorder="1" applyAlignment="1">
      <alignment horizontal="center"/>
    </xf>
    <xf numFmtId="37" fontId="4" fillId="0" borderId="0" xfId="0" applyFont="1" applyAlignment="1">
      <alignment horizontal="center"/>
    </xf>
    <xf numFmtId="37" fontId="1" fillId="3" borderId="19" xfId="0" applyFont="1" applyFill="1" applyBorder="1" applyAlignment="1">
      <alignment horizontal="center"/>
    </xf>
    <xf numFmtId="37" fontId="1" fillId="4" borderId="20" xfId="0" applyFont="1" applyFill="1" applyBorder="1" applyAlignment="1">
      <alignment horizontal="center"/>
    </xf>
    <xf numFmtId="37" fontId="1" fillId="3" borderId="0" xfId="0" applyFont="1" applyFill="1" applyAlignment="1">
      <alignment horizontal="center"/>
    </xf>
    <xf numFmtId="37" fontId="1" fillId="3" borderId="12" xfId="0" applyFont="1" applyFill="1" applyBorder="1" applyAlignment="1">
      <alignment horizontal="center"/>
    </xf>
    <xf numFmtId="37" fontId="1" fillId="4" borderId="5" xfId="0" applyFont="1" applyFill="1" applyBorder="1" applyAlignment="1">
      <alignment horizontal="center"/>
    </xf>
    <xf numFmtId="37" fontId="1" fillId="3" borderId="21" xfId="0" applyFont="1" applyFill="1" applyBorder="1" applyAlignment="1">
      <alignment horizontal="center"/>
    </xf>
    <xf numFmtId="37" fontId="1" fillId="3" borderId="22" xfId="0" applyFont="1" applyFill="1" applyBorder="1" applyAlignment="1">
      <alignment horizontal="center"/>
    </xf>
    <xf numFmtId="37" fontId="1" fillId="4" borderId="23" xfId="0" applyFont="1" applyFill="1" applyBorder="1" applyAlignment="1">
      <alignment horizontal="center"/>
    </xf>
    <xf numFmtId="37" fontId="1" fillId="4" borderId="24" xfId="0" applyFont="1" applyFill="1" applyBorder="1" applyAlignment="1">
      <alignment horizontal="center"/>
    </xf>
    <xf numFmtId="37" fontId="1" fillId="4" borderId="25" xfId="0" applyFont="1" applyFill="1" applyBorder="1" applyAlignment="1">
      <alignment horizontal="center"/>
    </xf>
    <xf numFmtId="37" fontId="9" fillId="4" borderId="26" xfId="0" applyFont="1" applyFill="1" applyBorder="1" applyAlignment="1">
      <alignment horizontal="center"/>
    </xf>
    <xf numFmtId="37" fontId="1" fillId="3" borderId="27" xfId="0" applyFont="1" applyFill="1" applyBorder="1" applyAlignment="1">
      <alignment horizontal="center"/>
    </xf>
    <xf numFmtId="37" fontId="1" fillId="0" borderId="28" xfId="0" applyFont="1" applyBorder="1" applyAlignment="1">
      <alignment horizontal="center"/>
    </xf>
    <xf numFmtId="37" fontId="1" fillId="3" borderId="28" xfId="0" applyFont="1" applyFill="1" applyBorder="1" applyAlignment="1">
      <alignment horizontal="center"/>
    </xf>
    <xf numFmtId="39" fontId="1" fillId="3" borderId="22" xfId="0" applyNumberFormat="1" applyFont="1" applyFill="1" applyBorder="1" applyAlignment="1">
      <alignment horizontal="center"/>
    </xf>
    <xf numFmtId="37" fontId="1" fillId="4" borderId="23" xfId="0" quotePrefix="1" applyFont="1" applyFill="1" applyBorder="1" applyAlignment="1">
      <alignment horizontal="center"/>
    </xf>
    <xf numFmtId="37" fontId="1" fillId="4" borderId="29" xfId="0" quotePrefix="1" applyFont="1" applyFill="1" applyBorder="1" applyAlignment="1">
      <alignment horizontal="center"/>
    </xf>
    <xf numFmtId="37" fontId="1" fillId="0" borderId="30" xfId="0" applyFont="1" applyBorder="1" applyAlignment="1">
      <alignment horizontal="center"/>
    </xf>
    <xf numFmtId="37" fontId="1" fillId="0" borderId="28" xfId="0" quotePrefix="1" applyFont="1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5" fontId="1" fillId="0" borderId="28" xfId="0" applyNumberFormat="1" applyFont="1" applyBorder="1"/>
    <xf numFmtId="5" fontId="1" fillId="0" borderId="30" xfId="0" applyNumberFormat="1" applyFont="1" applyBorder="1" applyAlignment="1">
      <alignment horizontal="right"/>
    </xf>
    <xf numFmtId="37" fontId="1" fillId="0" borderId="30" xfId="0" quotePrefix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37" fontId="1" fillId="0" borderId="30" xfId="0" applyFont="1" applyBorder="1"/>
    <xf numFmtId="38" fontId="1" fillId="0" borderId="28" xfId="0" applyNumberFormat="1" applyFont="1" applyBorder="1"/>
    <xf numFmtId="14" fontId="1" fillId="0" borderId="30" xfId="0" applyNumberFormat="1" applyFont="1" applyBorder="1" applyAlignment="1">
      <alignment horizontal="center"/>
    </xf>
    <xf numFmtId="37" fontId="1" fillId="0" borderId="28" xfId="0" applyFont="1" applyBorder="1"/>
    <xf numFmtId="37" fontId="1" fillId="0" borderId="30" xfId="0" applyFont="1" applyBorder="1" applyAlignment="1">
      <alignment horizontal="right"/>
    </xf>
    <xf numFmtId="37" fontId="1" fillId="0" borderId="28" xfId="0" applyFont="1" applyBorder="1" applyAlignment="1">
      <alignment horizontal="right"/>
    </xf>
    <xf numFmtId="38" fontId="1" fillId="0" borderId="30" xfId="0" applyNumberFormat="1" applyFont="1" applyBorder="1" applyAlignment="1">
      <alignment horizontal="right"/>
    </xf>
    <xf numFmtId="37" fontId="1" fillId="5" borderId="30" xfId="0" applyFont="1" applyFill="1" applyBorder="1"/>
    <xf numFmtId="37" fontId="1" fillId="0" borderId="31" xfId="0" applyFont="1" applyBorder="1" applyAlignment="1">
      <alignment horizontal="center"/>
    </xf>
    <xf numFmtId="37" fontId="1" fillId="5" borderId="30" xfId="0" quotePrefix="1" applyFont="1" applyFill="1" applyBorder="1" applyAlignment="1">
      <alignment horizontal="center"/>
    </xf>
    <xf numFmtId="5" fontId="1" fillId="0" borderId="30" xfId="0" applyNumberFormat="1" applyFont="1" applyBorder="1"/>
    <xf numFmtId="10" fontId="1" fillId="5" borderId="30" xfId="0" quotePrefix="1" applyNumberFormat="1" applyFont="1" applyFill="1" applyBorder="1" applyAlignment="1">
      <alignment horizontal="center"/>
    </xf>
    <xf numFmtId="37" fontId="1" fillId="2" borderId="32" xfId="0" applyFont="1" applyFill="1" applyBorder="1" applyAlignment="1">
      <alignment horizontal="centerContinuous"/>
    </xf>
    <xf numFmtId="37" fontId="1" fillId="6" borderId="32" xfId="0" applyFont="1" applyFill="1" applyBorder="1" applyAlignment="1">
      <alignment horizontal="centerContinuous"/>
    </xf>
    <xf numFmtId="37" fontId="1" fillId="6" borderId="33" xfId="0" applyFont="1" applyFill="1" applyBorder="1" applyAlignment="1">
      <alignment horizontal="centerContinuous"/>
    </xf>
    <xf numFmtId="37" fontId="1" fillId="0" borderId="4" xfId="0" applyFont="1" applyBorder="1" applyAlignment="1">
      <alignment horizontal="centerContinuous"/>
    </xf>
    <xf numFmtId="37" fontId="1" fillId="0" borderId="0" xfId="0" applyFont="1" applyAlignment="1">
      <alignment horizontal="centerContinuous"/>
    </xf>
    <xf numFmtId="37" fontId="1" fillId="0" borderId="34" xfId="0" applyFont="1" applyBorder="1" applyAlignment="1">
      <alignment horizontal="centerContinuous"/>
    </xf>
    <xf numFmtId="37" fontId="1" fillId="0" borderId="35" xfId="0" quotePrefix="1" applyFont="1" applyBorder="1" applyAlignment="1">
      <alignment horizontal="center"/>
    </xf>
    <xf numFmtId="37" fontId="1" fillId="0" borderId="36" xfId="0" applyFont="1" applyBorder="1" applyAlignment="1">
      <alignment horizontal="center"/>
    </xf>
    <xf numFmtId="37" fontId="1" fillId="0" borderId="37" xfId="0" applyFont="1" applyBorder="1" applyAlignment="1">
      <alignment horizontal="center"/>
    </xf>
    <xf numFmtId="37" fontId="1" fillId="0" borderId="38" xfId="0" quotePrefix="1" applyFont="1" applyBorder="1" applyAlignment="1">
      <alignment horizontal="center"/>
    </xf>
    <xf numFmtId="37" fontId="1" fillId="4" borderId="12" xfId="0" applyFont="1" applyFill="1" applyBorder="1" applyAlignment="1">
      <alignment horizontal="center" wrapText="1"/>
    </xf>
    <xf numFmtId="37" fontId="1" fillId="4" borderId="13" xfId="0" applyFont="1" applyFill="1" applyBorder="1" applyAlignment="1">
      <alignment horizontal="center" wrapText="1"/>
    </xf>
    <xf numFmtId="37" fontId="1" fillId="3" borderId="13" xfId="0" applyFont="1" applyFill="1" applyBorder="1" applyAlignment="1">
      <alignment horizontal="center"/>
    </xf>
    <xf numFmtId="37" fontId="1" fillId="4" borderId="24" xfId="0" quotePrefix="1" applyFont="1" applyFill="1" applyBorder="1" applyAlignment="1">
      <alignment horizontal="center"/>
    </xf>
    <xf numFmtId="49" fontId="1" fillId="0" borderId="28" xfId="0" applyNumberFormat="1" applyFont="1" applyBorder="1" applyAlignment="1">
      <alignment horizontal="center" wrapText="1"/>
    </xf>
    <xf numFmtId="49" fontId="7" fillId="0" borderId="30" xfId="0" applyNumberFormat="1" applyFont="1" applyBorder="1" applyAlignment="1">
      <alignment horizontal="center"/>
    </xf>
    <xf numFmtId="37" fontId="10" fillId="0" borderId="0" xfId="0" applyFont="1" applyProtection="1">
      <protection locked="0"/>
    </xf>
    <xf numFmtId="164" fontId="1" fillId="0" borderId="28" xfId="0" applyNumberFormat="1" applyFont="1" applyBorder="1"/>
    <xf numFmtId="164" fontId="1" fillId="0" borderId="28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164" fontId="1" fillId="0" borderId="30" xfId="0" applyNumberFormat="1" applyFont="1" applyBorder="1"/>
    <xf numFmtId="164" fontId="1" fillId="0" borderId="30" xfId="0" applyNumberFormat="1" applyFont="1" applyBorder="1" applyAlignment="1">
      <alignment horizontal="center"/>
    </xf>
    <xf numFmtId="49" fontId="1" fillId="0" borderId="30" xfId="0" applyNumberFormat="1" applyFont="1" applyBorder="1" applyAlignment="1" applyProtection="1">
      <alignment horizontal="center"/>
      <protection locked="0"/>
    </xf>
    <xf numFmtId="164" fontId="1" fillId="0" borderId="30" xfId="0" applyNumberFormat="1" applyFont="1" applyBorder="1" applyProtection="1">
      <protection locked="0"/>
    </xf>
    <xf numFmtId="164" fontId="1" fillId="7" borderId="30" xfId="0" applyNumberFormat="1" applyFont="1" applyFill="1" applyBorder="1"/>
    <xf numFmtId="164" fontId="1" fillId="7" borderId="28" xfId="0" applyNumberFormat="1" applyFont="1" applyFill="1" applyBorder="1"/>
    <xf numFmtId="164" fontId="1" fillId="7" borderId="30" xfId="0" quotePrefix="1" applyNumberFormat="1" applyFont="1" applyFill="1" applyBorder="1" applyAlignment="1">
      <alignment horizontal="center"/>
    </xf>
    <xf numFmtId="164" fontId="1" fillId="0" borderId="30" xfId="0" applyNumberFormat="1" applyFont="1" applyBorder="1" applyAlignment="1" applyProtection="1">
      <alignment horizontal="right"/>
      <protection locked="0"/>
    </xf>
    <xf numFmtId="37" fontId="1" fillId="0" borderId="0" xfId="0" applyFont="1" applyAlignment="1">
      <alignment horizontal="center" vertical="center"/>
    </xf>
    <xf numFmtId="37" fontId="3" fillId="0" borderId="0" xfId="0" applyFont="1" applyAlignment="1">
      <alignment horizontal="center" vertical="center"/>
    </xf>
    <xf numFmtId="37" fontId="10" fillId="0" borderId="0" xfId="0" applyFont="1"/>
    <xf numFmtId="37" fontId="11" fillId="0" borderId="0" xfId="0" applyFont="1"/>
    <xf numFmtId="37" fontId="11" fillId="0" borderId="0" xfId="0" applyFont="1" applyAlignment="1">
      <alignment horizontal="left"/>
    </xf>
    <xf numFmtId="37" fontId="11" fillId="0" borderId="0" xfId="0" applyFont="1" applyAlignment="1">
      <alignment horizontal="left" indent="1"/>
    </xf>
    <xf numFmtId="37" fontId="10" fillId="0" borderId="0" xfId="0" applyFont="1" applyAlignment="1" applyProtection="1">
      <alignment horizontal="left" indent="1"/>
      <protection locked="0"/>
    </xf>
    <xf numFmtId="37" fontId="10" fillId="0" borderId="0" xfId="0" applyFont="1" applyAlignment="1">
      <alignment horizontal="left" indent="1"/>
    </xf>
    <xf numFmtId="37" fontId="1" fillId="4" borderId="14" xfId="0" applyFont="1" applyFill="1" applyBorder="1" applyAlignment="1">
      <alignment horizontal="center" vertical="center"/>
    </xf>
    <xf numFmtId="37" fontId="8" fillId="4" borderId="15" xfId="0" applyFont="1" applyFill="1" applyBorder="1" applyAlignment="1">
      <alignment horizontal="center" vertical="center"/>
    </xf>
    <xf numFmtId="37" fontId="8" fillId="4" borderId="6" xfId="0" applyFont="1" applyFill="1" applyBorder="1" applyAlignment="1">
      <alignment horizontal="center" vertical="center"/>
    </xf>
    <xf numFmtId="37" fontId="8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3B4E-438F-4A15-BDF1-55732EB2D68E}">
  <sheetPr>
    <pageSetUpPr fitToPage="1"/>
  </sheetPr>
  <dimension ref="A1:BV120"/>
  <sheetViews>
    <sheetView tabSelected="1" view="pageLayout" zoomScaleNormal="110" workbookViewId="0">
      <selection activeCell="K27" sqref="K27"/>
    </sheetView>
  </sheetViews>
  <sheetFormatPr defaultColWidth="8.77734375" defaultRowHeight="11.25"/>
  <cols>
    <col min="1" max="1" width="2.77734375" style="6" customWidth="1"/>
    <col min="2" max="2" width="5.77734375" style="6" customWidth="1"/>
    <col min="3" max="3" width="19.44140625" style="6" customWidth="1"/>
    <col min="4" max="4" width="17.77734375" style="6" customWidth="1"/>
    <col min="5" max="5" width="8" style="6" customWidth="1"/>
    <col min="6" max="6" width="8.21875" style="6" customWidth="1"/>
    <col min="7" max="7" width="8.77734375" style="6" customWidth="1"/>
    <col min="8" max="8" width="8.109375" style="6" customWidth="1"/>
    <col min="9" max="9" width="9.44140625" style="6" customWidth="1"/>
    <col min="10" max="10" width="6.77734375" style="6" customWidth="1"/>
    <col min="11" max="11" width="7.6640625" style="6" customWidth="1"/>
    <col min="12" max="12" width="10.77734375" style="6" customWidth="1"/>
    <col min="13" max="14" width="8.6640625" style="6" customWidth="1"/>
    <col min="15" max="15" width="8" style="6" customWidth="1"/>
    <col min="16" max="16" width="6.77734375" style="6" customWidth="1"/>
    <col min="17" max="20" width="8.77734375" style="6" customWidth="1"/>
    <col min="21" max="16384" width="8.777343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11" customFormat="1" ht="12.75">
      <c r="A2" s="7" t="s">
        <v>1</v>
      </c>
      <c r="B2" s="8"/>
      <c r="C2" s="8"/>
      <c r="D2" s="7" t="s">
        <v>2</v>
      </c>
      <c r="E2" s="8"/>
      <c r="F2" s="7" t="s">
        <v>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</row>
    <row r="3" spans="1:74" s="11" customFormat="1" ht="8.1" customHeight="1">
      <c r="A3" s="7"/>
      <c r="B3" s="8"/>
      <c r="C3" s="8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</row>
    <row r="4" spans="1:74" s="11" customFormat="1" ht="12.75">
      <c r="A4" s="7" t="s">
        <v>3</v>
      </c>
      <c r="B4" s="8"/>
      <c r="C4" s="8"/>
      <c r="D4" s="7" t="s">
        <v>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</row>
    <row r="5" spans="1:74" s="11" customFormat="1" ht="8.1" customHeight="1">
      <c r="A5" s="7"/>
      <c r="B5" s="8"/>
      <c r="C5" s="8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</row>
    <row r="6" spans="1:74" s="11" customFormat="1" ht="12.75">
      <c r="A6" s="7" t="s">
        <v>5</v>
      </c>
      <c r="B6" s="8"/>
      <c r="C6" s="8"/>
      <c r="D6" s="7" t="s">
        <v>90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</row>
    <row r="7" spans="1:74" s="11" customFormat="1" ht="8.1" customHeight="1">
      <c r="A7" s="7"/>
      <c r="B7" s="8"/>
      <c r="C7" s="8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</row>
    <row r="8" spans="1:74" s="11" customFormat="1" ht="14.25">
      <c r="A8" s="7" t="s">
        <v>6</v>
      </c>
      <c r="B8" s="8"/>
      <c r="C8" s="8"/>
      <c r="D8" s="7" t="s">
        <v>91</v>
      </c>
      <c r="E8" s="87" t="s">
        <v>110</v>
      </c>
      <c r="F8" s="8"/>
      <c r="G8" s="8"/>
      <c r="H8" s="8"/>
      <c r="I8" s="8"/>
      <c r="J8" s="8"/>
      <c r="K8" s="8"/>
      <c r="L8" s="12"/>
      <c r="M8" s="12"/>
      <c r="N8" s="12"/>
      <c r="O8" s="12"/>
      <c r="P8" s="12"/>
      <c r="Q8" s="12"/>
      <c r="R8" s="12"/>
      <c r="S8" s="12"/>
      <c r="T8" s="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</row>
    <row r="9" spans="1:74" ht="15">
      <c r="A9" s="1"/>
      <c r="B9" s="1"/>
      <c r="C9" s="1"/>
      <c r="D9" s="1"/>
      <c r="E9" s="102"/>
      <c r="F9"/>
      <c r="G9"/>
      <c r="H9"/>
      <c r="I9"/>
      <c r="J9"/>
      <c r="K9" s="1"/>
      <c r="L9" s="1" t="s">
        <v>0</v>
      </c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.75" thickBot="1">
      <c r="A10" s="1"/>
      <c r="B10" s="1"/>
      <c r="C10" s="101"/>
      <c r="D10" s="1"/>
      <c r="E10" s="1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2.75" thickTop="1" thickBot="1">
      <c r="A11" s="1"/>
      <c r="B11" s="13" t="s">
        <v>7</v>
      </c>
      <c r="C11" s="14"/>
      <c r="D11" s="14"/>
      <c r="E11" s="14"/>
      <c r="F11" s="14"/>
      <c r="G11" s="14"/>
      <c r="H11" s="14"/>
      <c r="I11" s="14"/>
      <c r="J11" s="15"/>
      <c r="K11" s="1"/>
      <c r="L11" s="1"/>
      <c r="M11" s="1"/>
      <c r="N11" s="1"/>
      <c r="O11" s="1"/>
      <c r="P11" s="1"/>
      <c r="Q11" s="13" t="s">
        <v>7</v>
      </c>
      <c r="R11" s="15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" thickTop="1">
      <c r="A12" s="1"/>
      <c r="B12" s="16"/>
      <c r="C12" s="1"/>
      <c r="D12" s="1"/>
      <c r="E12" s="1"/>
      <c r="F12" s="1"/>
      <c r="G12" s="1"/>
      <c r="H12" s="1"/>
      <c r="I12" s="1"/>
      <c r="J12" s="17"/>
      <c r="K12" s="1"/>
      <c r="L12" s="1"/>
      <c r="M12" s="1"/>
      <c r="N12" s="1"/>
      <c r="O12" s="1"/>
      <c r="P12" s="1"/>
      <c r="Q12" s="16"/>
      <c r="R12" s="17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>
      <c r="A13" s="1"/>
      <c r="B13" s="18" t="s">
        <v>8</v>
      </c>
      <c r="C13" s="19" t="s">
        <v>9</v>
      </c>
      <c r="D13" s="20" t="s">
        <v>10</v>
      </c>
      <c r="E13" s="19" t="s">
        <v>11</v>
      </c>
      <c r="F13" s="20" t="s">
        <v>12</v>
      </c>
      <c r="G13" s="21" t="s">
        <v>13</v>
      </c>
      <c r="H13" s="21" t="s">
        <v>14</v>
      </c>
      <c r="I13" s="21" t="s">
        <v>15</v>
      </c>
      <c r="J13" s="22" t="s">
        <v>16</v>
      </c>
      <c r="K13" s="19" t="s">
        <v>17</v>
      </c>
      <c r="L13" s="19" t="s">
        <v>18</v>
      </c>
      <c r="M13" s="20" t="s">
        <v>19</v>
      </c>
      <c r="N13" s="20" t="s">
        <v>20</v>
      </c>
      <c r="O13" s="20" t="s">
        <v>21</v>
      </c>
      <c r="P13" s="20" t="s">
        <v>22</v>
      </c>
      <c r="Q13" s="23" t="s">
        <v>23</v>
      </c>
      <c r="R13" s="22" t="s">
        <v>24</v>
      </c>
      <c r="S13" s="23" t="s">
        <v>25</v>
      </c>
      <c r="T13" s="24" t="s">
        <v>26</v>
      </c>
      <c r="U13" s="2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25"/>
      <c r="B14" s="26" t="s">
        <v>0</v>
      </c>
      <c r="C14" s="27"/>
      <c r="D14" s="28" t="s">
        <v>0</v>
      </c>
      <c r="E14" s="28" t="s">
        <v>0</v>
      </c>
      <c r="F14" s="28" t="s">
        <v>0</v>
      </c>
      <c r="G14" s="29"/>
      <c r="H14" s="29" t="s">
        <v>0</v>
      </c>
      <c r="I14" s="108" t="s">
        <v>27</v>
      </c>
      <c r="J14" s="109"/>
      <c r="K14" s="30" t="s">
        <v>0</v>
      </c>
      <c r="L14" s="25"/>
      <c r="M14" s="30"/>
      <c r="N14" s="30"/>
      <c r="O14" s="30" t="s">
        <v>28</v>
      </c>
      <c r="P14" s="30"/>
      <c r="Q14" s="31"/>
      <c r="R14" s="32"/>
      <c r="S14" s="33"/>
      <c r="T14" s="33"/>
      <c r="U14" s="34"/>
      <c r="V14" s="34"/>
      <c r="W14" s="3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35"/>
      <c r="B15" s="36" t="s">
        <v>29</v>
      </c>
      <c r="C15" s="29" t="s">
        <v>29</v>
      </c>
      <c r="D15" s="29" t="s">
        <v>30</v>
      </c>
      <c r="E15" s="29" t="s">
        <v>31</v>
      </c>
      <c r="F15" s="29" t="s">
        <v>0</v>
      </c>
      <c r="G15" s="29"/>
      <c r="H15" s="29" t="s">
        <v>0</v>
      </c>
      <c r="I15" s="110"/>
      <c r="J15" s="111"/>
      <c r="K15" s="37" t="s">
        <v>32</v>
      </c>
      <c r="L15" s="38" t="s">
        <v>33</v>
      </c>
      <c r="M15" s="38" t="s">
        <v>34</v>
      </c>
      <c r="N15" s="38" t="s">
        <v>35</v>
      </c>
      <c r="O15" s="38" t="s">
        <v>36</v>
      </c>
      <c r="P15" s="25" t="s">
        <v>37</v>
      </c>
      <c r="Q15" s="26" t="s">
        <v>38</v>
      </c>
      <c r="R15" s="39" t="s">
        <v>39</v>
      </c>
      <c r="S15" s="33" t="s">
        <v>40</v>
      </c>
      <c r="T15" s="40" t="s">
        <v>41</v>
      </c>
      <c r="U15" s="34"/>
      <c r="V15" s="34"/>
      <c r="W15" s="3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 ht="12" thickBot="1">
      <c r="A16" s="41" t="s">
        <v>42</v>
      </c>
      <c r="B16" s="42" t="s">
        <v>43</v>
      </c>
      <c r="C16" s="43" t="s">
        <v>44</v>
      </c>
      <c r="D16" s="43" t="s">
        <v>45</v>
      </c>
      <c r="E16" s="43" t="s">
        <v>46</v>
      </c>
      <c r="F16" s="43" t="s">
        <v>47</v>
      </c>
      <c r="G16" s="43" t="s">
        <v>48</v>
      </c>
      <c r="H16" s="43" t="s">
        <v>49</v>
      </c>
      <c r="I16" s="44" t="s">
        <v>50</v>
      </c>
      <c r="J16" s="45" t="s">
        <v>51</v>
      </c>
      <c r="K16" s="46" t="s">
        <v>52</v>
      </c>
      <c r="L16" s="47" t="s">
        <v>108</v>
      </c>
      <c r="M16" s="48" t="s">
        <v>53</v>
      </c>
      <c r="N16" s="48" t="s">
        <v>54</v>
      </c>
      <c r="O16" s="48" t="s">
        <v>55</v>
      </c>
      <c r="P16" s="49" t="s">
        <v>56</v>
      </c>
      <c r="Q16" s="50" t="s">
        <v>57</v>
      </c>
      <c r="R16" s="51" t="s">
        <v>57</v>
      </c>
      <c r="S16" s="46" t="s">
        <v>58</v>
      </c>
      <c r="T16" s="48" t="s">
        <v>59</v>
      </c>
      <c r="U16" s="34"/>
      <c r="V16" s="34"/>
      <c r="W16" s="3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22.5" thickTop="1">
      <c r="A17" s="52">
        <v>1</v>
      </c>
      <c r="B17" s="53" t="s">
        <v>60</v>
      </c>
      <c r="C17" s="85" t="s">
        <v>98</v>
      </c>
      <c r="D17" s="54" t="s">
        <v>92</v>
      </c>
      <c r="E17" s="54" t="s">
        <v>60</v>
      </c>
      <c r="F17" s="88">
        <v>57900</v>
      </c>
      <c r="G17" s="88">
        <v>0</v>
      </c>
      <c r="H17" s="88">
        <f t="shared" ref="H17:H41" si="0">+L55</f>
        <v>0</v>
      </c>
      <c r="I17" s="89"/>
      <c r="J17" s="88">
        <v>0</v>
      </c>
      <c r="K17" s="90">
        <f t="shared" ref="K17:K41" si="1">(+F17+G17+H17+J17)</f>
        <v>57900</v>
      </c>
      <c r="L17" s="90">
        <f>ROUND((K17*0.3077),0)</f>
        <v>17816</v>
      </c>
      <c r="M17" s="90">
        <v>495</v>
      </c>
      <c r="N17" s="90">
        <v>0</v>
      </c>
      <c r="O17" s="90">
        <f t="shared" ref="O17:O41" si="2">ROUND((K17*0.0145),0)</f>
        <v>840</v>
      </c>
      <c r="P17" s="90">
        <v>187</v>
      </c>
      <c r="Q17" s="91">
        <v>8551</v>
      </c>
      <c r="R17" s="91">
        <v>342</v>
      </c>
      <c r="S17" s="90">
        <f t="shared" ref="S17:S41" si="3">+L17+M17+N17+O17+P17+Q17+R17</f>
        <v>28231</v>
      </c>
      <c r="T17" s="90">
        <f t="shared" ref="T17:T41" si="4">+K17+S17</f>
        <v>86131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>
      <c r="A18" s="52">
        <f t="shared" ref="A18:A22" si="5">A17+1</f>
        <v>2</v>
      </c>
      <c r="B18" s="57" t="s">
        <v>60</v>
      </c>
      <c r="C18" s="54" t="s">
        <v>93</v>
      </c>
      <c r="D18" s="58" t="s">
        <v>95</v>
      </c>
      <c r="E18" s="58" t="s">
        <v>60</v>
      </c>
      <c r="F18" s="92">
        <v>52235</v>
      </c>
      <c r="G18" s="92">
        <v>0</v>
      </c>
      <c r="H18" s="88">
        <f t="shared" si="0"/>
        <v>0</v>
      </c>
      <c r="I18" s="93"/>
      <c r="J18" s="88">
        <v>0</v>
      </c>
      <c r="K18" s="90">
        <f t="shared" si="1"/>
        <v>52235</v>
      </c>
      <c r="L18" s="90">
        <f t="shared" ref="L18:L22" si="6">ROUND((K18*0.3077),0)</f>
        <v>16073</v>
      </c>
      <c r="M18" s="90">
        <v>0</v>
      </c>
      <c r="N18" s="90">
        <v>0</v>
      </c>
      <c r="O18" s="90">
        <f t="shared" si="2"/>
        <v>757</v>
      </c>
      <c r="P18" s="90">
        <v>187</v>
      </c>
      <c r="Q18" s="90">
        <v>0</v>
      </c>
      <c r="R18" s="90">
        <v>342</v>
      </c>
      <c r="S18" s="90">
        <f t="shared" si="3"/>
        <v>17359</v>
      </c>
      <c r="T18" s="90">
        <f t="shared" si="4"/>
        <v>69594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52">
        <f t="shared" si="5"/>
        <v>3</v>
      </c>
      <c r="B19" s="57" t="s">
        <v>60</v>
      </c>
      <c r="C19" s="58" t="s">
        <v>93</v>
      </c>
      <c r="D19" s="58" t="s">
        <v>96</v>
      </c>
      <c r="E19" s="58" t="s">
        <v>60</v>
      </c>
      <c r="F19" s="92">
        <v>46720</v>
      </c>
      <c r="G19" s="92">
        <v>0</v>
      </c>
      <c r="H19" s="88">
        <f t="shared" si="0"/>
        <v>0</v>
      </c>
      <c r="I19" s="93"/>
      <c r="J19" s="88">
        <v>0</v>
      </c>
      <c r="K19" s="90">
        <f t="shared" si="1"/>
        <v>46720</v>
      </c>
      <c r="L19" s="90">
        <f t="shared" si="6"/>
        <v>14376</v>
      </c>
      <c r="M19" s="90">
        <v>0</v>
      </c>
      <c r="N19" s="90">
        <v>0</v>
      </c>
      <c r="O19" s="90">
        <f t="shared" si="2"/>
        <v>677</v>
      </c>
      <c r="P19" s="90">
        <v>187</v>
      </c>
      <c r="Q19" s="90">
        <v>8551</v>
      </c>
      <c r="R19" s="90">
        <v>342</v>
      </c>
      <c r="S19" s="90">
        <f t="shared" si="3"/>
        <v>24133</v>
      </c>
      <c r="T19" s="90">
        <f t="shared" si="4"/>
        <v>70853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52">
        <f t="shared" si="5"/>
        <v>4</v>
      </c>
      <c r="B20" s="57" t="s">
        <v>60</v>
      </c>
      <c r="C20" s="58" t="s">
        <v>93</v>
      </c>
      <c r="D20" s="58" t="s">
        <v>94</v>
      </c>
      <c r="E20" s="58" t="s">
        <v>60</v>
      </c>
      <c r="F20" s="92">
        <v>45000</v>
      </c>
      <c r="G20" s="92">
        <v>0</v>
      </c>
      <c r="H20" s="88">
        <f t="shared" ref="H20:H22" si="7">+L58</f>
        <v>0</v>
      </c>
      <c r="I20" s="93"/>
      <c r="J20" s="88">
        <v>0</v>
      </c>
      <c r="K20" s="90">
        <f t="shared" ref="K20:K23" si="8">(+F20+G20+H20+J20)</f>
        <v>45000</v>
      </c>
      <c r="L20" s="90">
        <f t="shared" si="6"/>
        <v>13847</v>
      </c>
      <c r="M20" s="90">
        <v>495</v>
      </c>
      <c r="N20" s="90">
        <v>0</v>
      </c>
      <c r="O20" s="90">
        <f t="shared" ref="O20:O23" si="9">ROUND((K20*0.0145),0)</f>
        <v>653</v>
      </c>
      <c r="P20" s="90">
        <v>187</v>
      </c>
      <c r="Q20" s="90">
        <v>0</v>
      </c>
      <c r="R20" s="90">
        <v>0</v>
      </c>
      <c r="S20" s="90">
        <f t="shared" ref="S20:S23" si="10">+L20+M20+N20+O20+P20+Q20+R20</f>
        <v>15182</v>
      </c>
      <c r="T20" s="90">
        <f t="shared" ref="T20:T23" si="11">+K20+S20</f>
        <v>60182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52">
        <f t="shared" si="5"/>
        <v>5</v>
      </c>
      <c r="B21" s="57" t="s">
        <v>60</v>
      </c>
      <c r="C21" s="54" t="s">
        <v>93</v>
      </c>
      <c r="D21" s="58" t="s">
        <v>97</v>
      </c>
      <c r="E21" s="57" t="s">
        <v>60</v>
      </c>
      <c r="F21" s="92">
        <v>31076</v>
      </c>
      <c r="G21" s="92">
        <v>0</v>
      </c>
      <c r="H21" s="88">
        <f t="shared" si="7"/>
        <v>0</v>
      </c>
      <c r="I21" s="93"/>
      <c r="J21" s="88">
        <v>0</v>
      </c>
      <c r="K21" s="90">
        <f t="shared" si="8"/>
        <v>31076</v>
      </c>
      <c r="L21" s="90">
        <f t="shared" si="6"/>
        <v>9562</v>
      </c>
      <c r="M21" s="90">
        <v>495</v>
      </c>
      <c r="N21" s="90">
        <v>0</v>
      </c>
      <c r="O21" s="90">
        <f t="shared" si="9"/>
        <v>451</v>
      </c>
      <c r="P21" s="90">
        <v>187</v>
      </c>
      <c r="Q21" s="90">
        <v>8551</v>
      </c>
      <c r="R21" s="90">
        <v>0</v>
      </c>
      <c r="S21" s="90">
        <f t="shared" si="10"/>
        <v>19246</v>
      </c>
      <c r="T21" s="90">
        <f t="shared" si="11"/>
        <v>50322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52">
        <f t="shared" si="5"/>
        <v>6</v>
      </c>
      <c r="B22" s="57" t="s">
        <v>60</v>
      </c>
      <c r="C22" s="58" t="s">
        <v>93</v>
      </c>
      <c r="D22" s="86" t="s">
        <v>99</v>
      </c>
      <c r="E22" s="94" t="s">
        <v>60</v>
      </c>
      <c r="F22" s="95">
        <v>70000</v>
      </c>
      <c r="G22" s="96">
        <v>0</v>
      </c>
      <c r="H22" s="88">
        <f t="shared" si="7"/>
        <v>0</v>
      </c>
      <c r="I22" s="98"/>
      <c r="J22" s="97">
        <v>0</v>
      </c>
      <c r="K22" s="90">
        <f t="shared" si="8"/>
        <v>70000</v>
      </c>
      <c r="L22" s="90">
        <f t="shared" si="6"/>
        <v>21539</v>
      </c>
      <c r="M22" s="90">
        <v>495</v>
      </c>
      <c r="N22" s="90">
        <v>0</v>
      </c>
      <c r="O22" s="90">
        <f t="shared" si="9"/>
        <v>1015</v>
      </c>
      <c r="P22" s="90">
        <v>187</v>
      </c>
      <c r="Q22" s="99">
        <v>8310</v>
      </c>
      <c r="R22" s="99">
        <v>486</v>
      </c>
      <c r="S22" s="90">
        <f t="shared" si="10"/>
        <v>32032</v>
      </c>
      <c r="T22" s="90">
        <f t="shared" si="11"/>
        <v>102032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52"/>
      <c r="B23" s="52"/>
      <c r="C23" s="94"/>
      <c r="D23" s="86"/>
      <c r="E23" s="94"/>
      <c r="F23" s="59">
        <v>0</v>
      </c>
      <c r="G23" s="59">
        <v>0</v>
      </c>
      <c r="H23" s="60">
        <f t="shared" ref="H23" si="12">+L61</f>
        <v>0</v>
      </c>
      <c r="I23" s="61"/>
      <c r="J23" s="62">
        <v>0</v>
      </c>
      <c r="K23" s="63">
        <f t="shared" si="8"/>
        <v>0</v>
      </c>
      <c r="L23" s="63">
        <f>ROUND((K23*0.2843),0)</f>
        <v>0</v>
      </c>
      <c r="M23" s="63">
        <v>0</v>
      </c>
      <c r="N23" s="63">
        <v>0</v>
      </c>
      <c r="O23" s="63">
        <f t="shared" si="9"/>
        <v>0</v>
      </c>
      <c r="P23" s="63">
        <v>0</v>
      </c>
      <c r="Q23" s="63">
        <v>0</v>
      </c>
      <c r="R23" s="63">
        <v>0</v>
      </c>
      <c r="S23" s="63">
        <f t="shared" si="10"/>
        <v>0</v>
      </c>
      <c r="T23" s="63">
        <f t="shared" si="11"/>
        <v>0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52"/>
      <c r="B24" s="52"/>
      <c r="C24" s="58"/>
      <c r="D24" s="58"/>
      <c r="E24" s="58"/>
      <c r="F24" s="59">
        <v>0</v>
      </c>
      <c r="G24" s="59">
        <v>0</v>
      </c>
      <c r="H24" s="60">
        <f t="shared" si="0"/>
        <v>0</v>
      </c>
      <c r="I24" s="61"/>
      <c r="J24" s="62">
        <v>0</v>
      </c>
      <c r="K24" s="63">
        <f t="shared" si="1"/>
        <v>0</v>
      </c>
      <c r="L24" s="63">
        <f>ROUND((K24*0.2843),0)</f>
        <v>0</v>
      </c>
      <c r="M24" s="63">
        <v>0</v>
      </c>
      <c r="N24" s="63">
        <v>0</v>
      </c>
      <c r="O24" s="63">
        <f t="shared" si="2"/>
        <v>0</v>
      </c>
      <c r="P24" s="63">
        <v>0</v>
      </c>
      <c r="Q24" s="63">
        <v>0</v>
      </c>
      <c r="R24" s="63">
        <v>0</v>
      </c>
      <c r="S24" s="63">
        <f t="shared" si="3"/>
        <v>0</v>
      </c>
      <c r="T24" s="63">
        <f t="shared" si="4"/>
        <v>0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52"/>
      <c r="B25" s="52"/>
      <c r="C25" s="58"/>
      <c r="D25" s="58"/>
      <c r="E25" s="58"/>
      <c r="F25" s="59">
        <v>0</v>
      </c>
      <c r="G25" s="59">
        <v>0</v>
      </c>
      <c r="H25" s="60">
        <f t="shared" si="0"/>
        <v>0</v>
      </c>
      <c r="I25" s="61"/>
      <c r="J25" s="62">
        <v>0</v>
      </c>
      <c r="K25" s="63">
        <f t="shared" si="1"/>
        <v>0</v>
      </c>
      <c r="L25" s="63">
        <f t="shared" ref="L25:L41" si="13">ROUND((K25*0.2943),0)</f>
        <v>0</v>
      </c>
      <c r="M25" s="63">
        <v>0</v>
      </c>
      <c r="N25" s="63">
        <v>0</v>
      </c>
      <c r="O25" s="63">
        <f t="shared" si="2"/>
        <v>0</v>
      </c>
      <c r="P25" s="63">
        <v>0</v>
      </c>
      <c r="Q25" s="63">
        <v>0</v>
      </c>
      <c r="R25" s="63">
        <v>0</v>
      </c>
      <c r="S25" s="63">
        <f t="shared" si="3"/>
        <v>0</v>
      </c>
      <c r="T25" s="63">
        <f t="shared" si="4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52"/>
      <c r="B26" s="52"/>
      <c r="C26" s="58"/>
      <c r="D26" s="58"/>
      <c r="E26" s="58"/>
      <c r="F26" s="59">
        <v>0</v>
      </c>
      <c r="G26" s="59">
        <v>0</v>
      </c>
      <c r="H26" s="60">
        <f t="shared" si="0"/>
        <v>0</v>
      </c>
      <c r="I26" s="61"/>
      <c r="J26" s="62">
        <v>0</v>
      </c>
      <c r="K26" s="63">
        <f t="shared" si="1"/>
        <v>0</v>
      </c>
      <c r="L26" s="63">
        <f t="shared" si="13"/>
        <v>0</v>
      </c>
      <c r="M26" s="63">
        <v>0</v>
      </c>
      <c r="N26" s="63">
        <v>0</v>
      </c>
      <c r="O26" s="63">
        <f t="shared" si="2"/>
        <v>0</v>
      </c>
      <c r="P26" s="63">
        <v>0</v>
      </c>
      <c r="Q26" s="63">
        <v>0</v>
      </c>
      <c r="R26" s="63">
        <v>0</v>
      </c>
      <c r="S26" s="63">
        <f t="shared" si="3"/>
        <v>0</v>
      </c>
      <c r="T26" s="63">
        <f t="shared" si="4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52"/>
      <c r="B27" s="52"/>
      <c r="C27" s="58"/>
      <c r="D27" s="58"/>
      <c r="E27" s="58"/>
      <c r="F27" s="59">
        <v>0</v>
      </c>
      <c r="G27" s="59">
        <v>0</v>
      </c>
      <c r="H27" s="60">
        <f t="shared" si="0"/>
        <v>0</v>
      </c>
      <c r="I27" s="61"/>
      <c r="J27" s="62">
        <v>0</v>
      </c>
      <c r="K27" s="63">
        <f t="shared" si="1"/>
        <v>0</v>
      </c>
      <c r="L27" s="63">
        <f t="shared" si="13"/>
        <v>0</v>
      </c>
      <c r="M27" s="63">
        <v>0</v>
      </c>
      <c r="N27" s="63">
        <v>0</v>
      </c>
      <c r="O27" s="63">
        <f t="shared" si="2"/>
        <v>0</v>
      </c>
      <c r="P27" s="63">
        <v>0</v>
      </c>
      <c r="Q27" s="63">
        <v>0</v>
      </c>
      <c r="R27" s="63">
        <v>0</v>
      </c>
      <c r="S27" s="63">
        <f t="shared" si="3"/>
        <v>0</v>
      </c>
      <c r="T27" s="63">
        <f t="shared" si="4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52"/>
      <c r="B28" s="52"/>
      <c r="C28" s="58"/>
      <c r="D28" s="58"/>
      <c r="E28" s="58"/>
      <c r="F28" s="59">
        <v>0</v>
      </c>
      <c r="G28" s="59">
        <v>0</v>
      </c>
      <c r="H28" s="60">
        <f t="shared" si="0"/>
        <v>0</v>
      </c>
      <c r="I28" s="61"/>
      <c r="J28" s="62">
        <v>0</v>
      </c>
      <c r="K28" s="63">
        <f t="shared" si="1"/>
        <v>0</v>
      </c>
      <c r="L28" s="63">
        <f t="shared" si="13"/>
        <v>0</v>
      </c>
      <c r="M28" s="63">
        <v>0</v>
      </c>
      <c r="N28" s="63">
        <v>0</v>
      </c>
      <c r="O28" s="63">
        <f t="shared" si="2"/>
        <v>0</v>
      </c>
      <c r="P28" s="63">
        <v>0</v>
      </c>
      <c r="Q28" s="63">
        <v>0</v>
      </c>
      <c r="R28" s="63">
        <v>0</v>
      </c>
      <c r="S28" s="63">
        <f t="shared" si="3"/>
        <v>0</v>
      </c>
      <c r="T28" s="63">
        <f t="shared" si="4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52"/>
      <c r="B29" s="52"/>
      <c r="C29" s="58"/>
      <c r="D29" s="54"/>
      <c r="E29" s="58"/>
      <c r="F29" s="59">
        <v>0</v>
      </c>
      <c r="G29" s="59">
        <v>0</v>
      </c>
      <c r="H29" s="60">
        <f t="shared" si="0"/>
        <v>0</v>
      </c>
      <c r="I29" s="61"/>
      <c r="J29" s="62">
        <v>0</v>
      </c>
      <c r="K29" s="63">
        <f t="shared" si="1"/>
        <v>0</v>
      </c>
      <c r="L29" s="63">
        <f t="shared" si="13"/>
        <v>0</v>
      </c>
      <c r="M29" s="63">
        <v>0</v>
      </c>
      <c r="N29" s="63">
        <v>0</v>
      </c>
      <c r="O29" s="63">
        <f t="shared" si="2"/>
        <v>0</v>
      </c>
      <c r="P29" s="63">
        <v>0</v>
      </c>
      <c r="Q29" s="64">
        <v>0</v>
      </c>
      <c r="R29" s="64">
        <v>0</v>
      </c>
      <c r="S29" s="63">
        <f t="shared" si="3"/>
        <v>0</v>
      </c>
      <c r="T29" s="63">
        <f t="shared" si="4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52"/>
      <c r="B30" s="52"/>
      <c r="C30" s="58"/>
      <c r="D30" s="58"/>
      <c r="E30" s="58"/>
      <c r="F30" s="59">
        <v>0</v>
      </c>
      <c r="G30" s="59">
        <v>0</v>
      </c>
      <c r="H30" s="60">
        <f t="shared" si="0"/>
        <v>0</v>
      </c>
      <c r="I30" s="61"/>
      <c r="J30" s="62">
        <v>0</v>
      </c>
      <c r="K30" s="63">
        <f t="shared" si="1"/>
        <v>0</v>
      </c>
      <c r="L30" s="63">
        <f t="shared" si="13"/>
        <v>0</v>
      </c>
      <c r="M30" s="63">
        <v>0</v>
      </c>
      <c r="N30" s="63">
        <v>0</v>
      </c>
      <c r="O30" s="63">
        <f t="shared" si="2"/>
        <v>0</v>
      </c>
      <c r="P30" s="63">
        <v>0</v>
      </c>
      <c r="Q30" s="63">
        <v>0</v>
      </c>
      <c r="R30" s="63">
        <v>0</v>
      </c>
      <c r="S30" s="63">
        <f t="shared" si="3"/>
        <v>0</v>
      </c>
      <c r="T30" s="63">
        <f t="shared" si="4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52"/>
      <c r="B31" s="52"/>
      <c r="C31" s="54"/>
      <c r="D31" s="58"/>
      <c r="E31" s="58"/>
      <c r="F31" s="59">
        <v>0</v>
      </c>
      <c r="G31" s="59">
        <v>0</v>
      </c>
      <c r="H31" s="60">
        <f t="shared" si="0"/>
        <v>0</v>
      </c>
      <c r="I31" s="61"/>
      <c r="J31" s="62">
        <v>0</v>
      </c>
      <c r="K31" s="63">
        <f t="shared" si="1"/>
        <v>0</v>
      </c>
      <c r="L31" s="63">
        <f t="shared" si="13"/>
        <v>0</v>
      </c>
      <c r="M31" s="63">
        <v>0</v>
      </c>
      <c r="N31" s="63">
        <v>0</v>
      </c>
      <c r="O31" s="63">
        <f t="shared" si="2"/>
        <v>0</v>
      </c>
      <c r="P31" s="63">
        <v>0</v>
      </c>
      <c r="Q31" s="63">
        <v>0</v>
      </c>
      <c r="R31" s="63">
        <v>0</v>
      </c>
      <c r="S31" s="63">
        <f t="shared" si="3"/>
        <v>0</v>
      </c>
      <c r="T31" s="63">
        <f t="shared" si="4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52"/>
      <c r="B32" s="52"/>
      <c r="C32" s="58"/>
      <c r="D32" s="58"/>
      <c r="E32" s="58"/>
      <c r="F32" s="59">
        <v>0</v>
      </c>
      <c r="G32" s="59">
        <v>0</v>
      </c>
      <c r="H32" s="60">
        <f t="shared" si="0"/>
        <v>0</v>
      </c>
      <c r="I32" s="61"/>
      <c r="J32" s="62">
        <v>0</v>
      </c>
      <c r="K32" s="63">
        <f t="shared" si="1"/>
        <v>0</v>
      </c>
      <c r="L32" s="63">
        <f t="shared" si="13"/>
        <v>0</v>
      </c>
      <c r="M32" s="63">
        <v>0</v>
      </c>
      <c r="N32" s="63">
        <v>0</v>
      </c>
      <c r="O32" s="63">
        <f t="shared" si="2"/>
        <v>0</v>
      </c>
      <c r="P32" s="63">
        <v>0</v>
      </c>
      <c r="Q32" s="63">
        <v>0</v>
      </c>
      <c r="R32" s="65">
        <v>0</v>
      </c>
      <c r="S32" s="63">
        <f t="shared" si="3"/>
        <v>0</v>
      </c>
      <c r="T32" s="63">
        <f t="shared" si="4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52"/>
      <c r="B33" s="52"/>
      <c r="C33" s="58"/>
      <c r="D33" s="58"/>
      <c r="E33" s="58"/>
      <c r="F33" s="59">
        <v>0</v>
      </c>
      <c r="G33" s="59">
        <v>0</v>
      </c>
      <c r="H33" s="60">
        <f t="shared" si="0"/>
        <v>0</v>
      </c>
      <c r="I33" s="61"/>
      <c r="J33" s="62">
        <v>0</v>
      </c>
      <c r="K33" s="63">
        <f t="shared" si="1"/>
        <v>0</v>
      </c>
      <c r="L33" s="63">
        <f t="shared" si="13"/>
        <v>0</v>
      </c>
      <c r="M33" s="63">
        <v>0</v>
      </c>
      <c r="N33" s="63">
        <v>0</v>
      </c>
      <c r="O33" s="63">
        <f t="shared" si="2"/>
        <v>0</v>
      </c>
      <c r="P33" s="63">
        <v>0</v>
      </c>
      <c r="Q33" s="63">
        <v>0</v>
      </c>
      <c r="R33" s="63">
        <v>0</v>
      </c>
      <c r="S33" s="63">
        <f t="shared" si="3"/>
        <v>0</v>
      </c>
      <c r="T33" s="63">
        <f t="shared" si="4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52"/>
      <c r="B34" s="52"/>
      <c r="C34" s="58"/>
      <c r="D34" s="58"/>
      <c r="E34" s="58"/>
      <c r="F34" s="59">
        <v>0</v>
      </c>
      <c r="G34" s="59">
        <v>0</v>
      </c>
      <c r="H34" s="60">
        <f t="shared" si="0"/>
        <v>0</v>
      </c>
      <c r="I34" s="61"/>
      <c r="J34" s="62">
        <v>0</v>
      </c>
      <c r="K34" s="63">
        <f t="shared" si="1"/>
        <v>0</v>
      </c>
      <c r="L34" s="63">
        <f t="shared" si="13"/>
        <v>0</v>
      </c>
      <c r="M34" s="63">
        <v>0</v>
      </c>
      <c r="N34" s="63">
        <v>0</v>
      </c>
      <c r="O34" s="63">
        <f t="shared" si="2"/>
        <v>0</v>
      </c>
      <c r="P34" s="63">
        <v>0</v>
      </c>
      <c r="Q34" s="65">
        <v>0</v>
      </c>
      <c r="R34" s="65">
        <v>0</v>
      </c>
      <c r="S34" s="63">
        <f t="shared" si="3"/>
        <v>0</v>
      </c>
      <c r="T34" s="63">
        <f t="shared" si="4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52"/>
      <c r="B35" s="52"/>
      <c r="C35" s="58"/>
      <c r="D35" s="58"/>
      <c r="E35" s="58"/>
      <c r="F35" s="59">
        <v>0</v>
      </c>
      <c r="G35" s="59">
        <v>0</v>
      </c>
      <c r="H35" s="60">
        <f t="shared" si="0"/>
        <v>0</v>
      </c>
      <c r="I35" s="61"/>
      <c r="J35" s="62">
        <v>0</v>
      </c>
      <c r="K35" s="63">
        <f t="shared" si="1"/>
        <v>0</v>
      </c>
      <c r="L35" s="63">
        <f t="shared" si="13"/>
        <v>0</v>
      </c>
      <c r="M35" s="63">
        <v>0</v>
      </c>
      <c r="N35" s="63">
        <v>0</v>
      </c>
      <c r="O35" s="63">
        <f t="shared" si="2"/>
        <v>0</v>
      </c>
      <c r="P35" s="63">
        <v>0</v>
      </c>
      <c r="Q35" s="63">
        <v>0</v>
      </c>
      <c r="R35" s="65">
        <v>0</v>
      </c>
      <c r="S35" s="63">
        <f t="shared" si="3"/>
        <v>0</v>
      </c>
      <c r="T35" s="63">
        <f t="shared" si="4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52"/>
      <c r="B36" s="52"/>
      <c r="C36" s="54"/>
      <c r="D36" s="58"/>
      <c r="E36" s="58"/>
      <c r="F36" s="59">
        <v>0</v>
      </c>
      <c r="G36" s="59">
        <v>0</v>
      </c>
      <c r="H36" s="60">
        <f t="shared" si="0"/>
        <v>0</v>
      </c>
      <c r="I36" s="61"/>
      <c r="J36" s="62">
        <v>0</v>
      </c>
      <c r="K36" s="63">
        <f t="shared" si="1"/>
        <v>0</v>
      </c>
      <c r="L36" s="63">
        <f t="shared" si="13"/>
        <v>0</v>
      </c>
      <c r="M36" s="63">
        <v>0</v>
      </c>
      <c r="N36" s="63">
        <v>0</v>
      </c>
      <c r="O36" s="63">
        <f t="shared" si="2"/>
        <v>0</v>
      </c>
      <c r="P36" s="63">
        <v>0</v>
      </c>
      <c r="Q36" s="63">
        <v>0</v>
      </c>
      <c r="R36" s="63">
        <v>0</v>
      </c>
      <c r="S36" s="63">
        <f t="shared" si="3"/>
        <v>0</v>
      </c>
      <c r="T36" s="63">
        <f t="shared" si="4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52"/>
      <c r="B37" s="52"/>
      <c r="C37" s="58"/>
      <c r="D37" s="58"/>
      <c r="E37" s="58"/>
      <c r="F37" s="59">
        <v>0</v>
      </c>
      <c r="G37" s="59">
        <v>0</v>
      </c>
      <c r="H37" s="60">
        <f t="shared" si="0"/>
        <v>0</v>
      </c>
      <c r="I37" s="61"/>
      <c r="J37" s="62">
        <v>0</v>
      </c>
      <c r="K37" s="63">
        <f t="shared" si="1"/>
        <v>0</v>
      </c>
      <c r="L37" s="63">
        <f t="shared" si="13"/>
        <v>0</v>
      </c>
      <c r="M37" s="63">
        <v>0</v>
      </c>
      <c r="N37" s="63">
        <v>0</v>
      </c>
      <c r="O37" s="63">
        <f t="shared" si="2"/>
        <v>0</v>
      </c>
      <c r="P37" s="63">
        <v>0</v>
      </c>
      <c r="Q37" s="63">
        <v>0</v>
      </c>
      <c r="R37" s="63">
        <v>0</v>
      </c>
      <c r="S37" s="63">
        <f t="shared" si="3"/>
        <v>0</v>
      </c>
      <c r="T37" s="63">
        <f t="shared" si="4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52"/>
      <c r="B38" s="52"/>
      <c r="C38" s="58"/>
      <c r="D38" s="58"/>
      <c r="E38" s="58"/>
      <c r="F38" s="59">
        <v>0</v>
      </c>
      <c r="G38" s="59">
        <v>0</v>
      </c>
      <c r="H38" s="60">
        <f t="shared" si="0"/>
        <v>0</v>
      </c>
      <c r="I38" s="61"/>
      <c r="J38" s="62">
        <v>0</v>
      </c>
      <c r="K38" s="63">
        <f t="shared" si="1"/>
        <v>0</v>
      </c>
      <c r="L38" s="63">
        <f t="shared" si="13"/>
        <v>0</v>
      </c>
      <c r="M38" s="63">
        <v>0</v>
      </c>
      <c r="N38" s="63">
        <v>0</v>
      </c>
      <c r="O38" s="63">
        <f t="shared" si="2"/>
        <v>0</v>
      </c>
      <c r="P38" s="63">
        <v>0</v>
      </c>
      <c r="Q38" s="63">
        <v>0</v>
      </c>
      <c r="R38" s="63">
        <v>0</v>
      </c>
      <c r="S38" s="63">
        <f t="shared" si="3"/>
        <v>0</v>
      </c>
      <c r="T38" s="63">
        <f t="shared" si="4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52"/>
      <c r="B39" s="52"/>
      <c r="C39" s="54"/>
      <c r="D39" s="58"/>
      <c r="E39" s="58"/>
      <c r="F39" s="59">
        <v>0</v>
      </c>
      <c r="G39" s="59">
        <v>0</v>
      </c>
      <c r="H39" s="60">
        <f t="shared" si="0"/>
        <v>0</v>
      </c>
      <c r="I39" s="61"/>
      <c r="J39" s="62">
        <v>0</v>
      </c>
      <c r="K39" s="63">
        <f t="shared" si="1"/>
        <v>0</v>
      </c>
      <c r="L39" s="63">
        <f t="shared" si="13"/>
        <v>0</v>
      </c>
      <c r="M39" s="63">
        <v>0</v>
      </c>
      <c r="N39" s="63">
        <v>0</v>
      </c>
      <c r="O39" s="63">
        <f t="shared" si="2"/>
        <v>0</v>
      </c>
      <c r="P39" s="63">
        <v>0</v>
      </c>
      <c r="Q39" s="65">
        <v>0</v>
      </c>
      <c r="R39" s="65">
        <v>0</v>
      </c>
      <c r="S39" s="63">
        <f t="shared" si="3"/>
        <v>0</v>
      </c>
      <c r="T39" s="63">
        <f t="shared" si="4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52"/>
      <c r="B40" s="52"/>
      <c r="C40" s="54"/>
      <c r="D40" s="58"/>
      <c r="E40" s="58"/>
      <c r="F40" s="59">
        <v>0</v>
      </c>
      <c r="G40" s="59">
        <v>0</v>
      </c>
      <c r="H40" s="60">
        <f t="shared" si="0"/>
        <v>0</v>
      </c>
      <c r="I40" s="61"/>
      <c r="J40" s="62">
        <v>0</v>
      </c>
      <c r="K40" s="63">
        <f t="shared" si="1"/>
        <v>0</v>
      </c>
      <c r="L40" s="63">
        <f t="shared" si="13"/>
        <v>0</v>
      </c>
      <c r="M40" s="63">
        <v>0</v>
      </c>
      <c r="N40" s="63">
        <v>0</v>
      </c>
      <c r="O40" s="63">
        <f t="shared" si="2"/>
        <v>0</v>
      </c>
      <c r="P40" s="63">
        <v>0</v>
      </c>
      <c r="Q40" s="63">
        <v>0</v>
      </c>
      <c r="R40" s="63">
        <v>0</v>
      </c>
      <c r="S40" s="63">
        <f t="shared" si="3"/>
        <v>0</v>
      </c>
      <c r="T40" s="63">
        <f t="shared" si="4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52"/>
      <c r="B41" s="52"/>
      <c r="C41" s="58"/>
      <c r="D41" s="54"/>
      <c r="E41" s="58"/>
      <c r="F41" s="59">
        <v>0</v>
      </c>
      <c r="G41" s="59">
        <v>0</v>
      </c>
      <c r="H41" s="60">
        <f t="shared" si="0"/>
        <v>0</v>
      </c>
      <c r="I41" s="61"/>
      <c r="J41" s="62">
        <v>0</v>
      </c>
      <c r="K41" s="63">
        <f t="shared" si="1"/>
        <v>0</v>
      </c>
      <c r="L41" s="63">
        <f t="shared" si="13"/>
        <v>0</v>
      </c>
      <c r="M41" s="63">
        <v>0</v>
      </c>
      <c r="N41" s="63">
        <v>0</v>
      </c>
      <c r="O41" s="63">
        <f t="shared" si="2"/>
        <v>0</v>
      </c>
      <c r="P41" s="63">
        <v>0</v>
      </c>
      <c r="Q41" s="63">
        <v>0</v>
      </c>
      <c r="R41" s="63">
        <v>0</v>
      </c>
      <c r="S41" s="63">
        <f t="shared" si="3"/>
        <v>0</v>
      </c>
      <c r="T41" s="63">
        <f t="shared" si="4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66"/>
      <c r="B42" s="66"/>
      <c r="C42" s="66"/>
      <c r="D42" s="67" t="s">
        <v>61</v>
      </c>
      <c r="E42" s="68" t="s">
        <v>60</v>
      </c>
      <c r="F42" s="69">
        <f>SUM(F17:F41)</f>
        <v>302931</v>
      </c>
      <c r="G42" s="69">
        <f>SUM(G17:G41)</f>
        <v>0</v>
      </c>
      <c r="H42" s="69">
        <f>SUM(H17:H41)</f>
        <v>0</v>
      </c>
      <c r="I42" s="70" t="s">
        <v>60</v>
      </c>
      <c r="J42" s="69">
        <f t="shared" ref="J42:T42" si="14">SUM(J17:J41)</f>
        <v>0</v>
      </c>
      <c r="K42" s="69">
        <f t="shared" si="14"/>
        <v>302931</v>
      </c>
      <c r="L42" s="69">
        <f t="shared" si="14"/>
        <v>93213</v>
      </c>
      <c r="M42" s="69">
        <f t="shared" si="14"/>
        <v>1980</v>
      </c>
      <c r="N42" s="69">
        <f t="shared" si="14"/>
        <v>0</v>
      </c>
      <c r="O42" s="56">
        <f t="shared" si="14"/>
        <v>4393</v>
      </c>
      <c r="P42" s="56">
        <f t="shared" si="14"/>
        <v>1122</v>
      </c>
      <c r="Q42" s="56">
        <f t="shared" si="14"/>
        <v>33963</v>
      </c>
      <c r="R42" s="56">
        <f t="shared" si="14"/>
        <v>1512</v>
      </c>
      <c r="S42" s="56">
        <f t="shared" si="14"/>
        <v>136183</v>
      </c>
      <c r="T42" s="56">
        <f t="shared" si="14"/>
        <v>439114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 ht="12.75">
      <c r="A43" s="3" t="s">
        <v>62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63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" customHeight="1">
      <c r="A45" s="3" t="s">
        <v>117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" thickBo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 ht="12.75" thickTop="1" thickBot="1">
      <c r="A48" s="1"/>
      <c r="B48" s="13" t="s">
        <v>7</v>
      </c>
      <c r="C48" s="14"/>
      <c r="D48" s="14"/>
      <c r="E48" s="14"/>
      <c r="F48" s="14"/>
      <c r="G48" s="14"/>
      <c r="H48" s="14"/>
      <c r="I48" s="14"/>
      <c r="J48" s="71"/>
      <c r="K48" s="72"/>
      <c r="L48" s="73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2" thickTop="1">
      <c r="A49" s="1"/>
      <c r="B49" s="74" t="s">
        <v>64</v>
      </c>
      <c r="C49" s="75"/>
      <c r="D49" s="75"/>
      <c r="E49" s="75"/>
      <c r="F49" s="75"/>
      <c r="G49" s="75"/>
      <c r="H49" s="75"/>
      <c r="I49" s="75"/>
      <c r="J49" s="75"/>
      <c r="K49" s="75"/>
      <c r="L49" s="76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>
      <c r="A50" s="1"/>
      <c r="B50" s="18" t="s">
        <v>8</v>
      </c>
      <c r="C50" s="20" t="s">
        <v>9</v>
      </c>
      <c r="D50" s="20" t="s">
        <v>10</v>
      </c>
      <c r="E50" s="20" t="s">
        <v>11</v>
      </c>
      <c r="F50" s="20" t="s">
        <v>12</v>
      </c>
      <c r="G50" s="20" t="s">
        <v>13</v>
      </c>
      <c r="H50" s="20" t="s">
        <v>14</v>
      </c>
      <c r="I50" s="20" t="s">
        <v>15</v>
      </c>
      <c r="J50" s="20" t="s">
        <v>16</v>
      </c>
      <c r="K50" s="20" t="s">
        <v>17</v>
      </c>
      <c r="L50" s="77" t="s">
        <v>18</v>
      </c>
      <c r="M50" s="2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>
      <c r="A51" s="1"/>
      <c r="B51" s="18"/>
      <c r="C51" s="19"/>
      <c r="D51" s="20"/>
      <c r="E51" s="19"/>
      <c r="F51" s="67" t="s">
        <v>65</v>
      </c>
      <c r="G51" s="78" t="s">
        <v>56</v>
      </c>
      <c r="H51" s="79" t="s">
        <v>66</v>
      </c>
      <c r="I51" s="79" t="s">
        <v>67</v>
      </c>
      <c r="J51" s="79" t="s">
        <v>68</v>
      </c>
      <c r="K51" s="79" t="s">
        <v>69</v>
      </c>
      <c r="L51" s="80"/>
      <c r="M51" s="2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21.75">
      <c r="A52" s="25"/>
      <c r="B52" s="26" t="s">
        <v>0</v>
      </c>
      <c r="C52" s="27"/>
      <c r="D52" s="28" t="s">
        <v>0</v>
      </c>
      <c r="E52" s="28" t="s">
        <v>70</v>
      </c>
      <c r="F52" s="81" t="s">
        <v>71</v>
      </c>
      <c r="G52" s="29"/>
      <c r="H52" s="29" t="s">
        <v>0</v>
      </c>
      <c r="I52" s="82" t="s">
        <v>72</v>
      </c>
      <c r="J52" s="29" t="s">
        <v>73</v>
      </c>
      <c r="K52" s="29" t="s">
        <v>74</v>
      </c>
      <c r="L52" s="38" t="s">
        <v>0</v>
      </c>
      <c r="M52" s="34"/>
      <c r="N52" s="34"/>
      <c r="O52" s="3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>
      <c r="A53" s="35"/>
      <c r="B53" s="36" t="s">
        <v>29</v>
      </c>
      <c r="C53" s="29" t="s">
        <v>29</v>
      </c>
      <c r="D53" s="29" t="s">
        <v>30</v>
      </c>
      <c r="E53" s="29" t="s">
        <v>75</v>
      </c>
      <c r="F53" s="29" t="s">
        <v>75</v>
      </c>
      <c r="G53" s="29" t="s">
        <v>76</v>
      </c>
      <c r="H53" s="29" t="s">
        <v>76</v>
      </c>
      <c r="I53" s="29" t="s">
        <v>75</v>
      </c>
      <c r="J53" s="29" t="s">
        <v>75</v>
      </c>
      <c r="K53" s="29" t="s">
        <v>75</v>
      </c>
      <c r="L53" s="83" t="s">
        <v>77</v>
      </c>
      <c r="M53" s="34"/>
      <c r="N53" s="34"/>
      <c r="O53" s="3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2" thickBot="1">
      <c r="A54" s="41" t="s">
        <v>42</v>
      </c>
      <c r="B54" s="42" t="s">
        <v>43</v>
      </c>
      <c r="C54" s="43" t="s">
        <v>78</v>
      </c>
      <c r="D54" s="43" t="s">
        <v>45</v>
      </c>
      <c r="E54" s="43"/>
      <c r="F54" s="84" t="s">
        <v>79</v>
      </c>
      <c r="G54" s="84" t="s">
        <v>79</v>
      </c>
      <c r="H54" s="84" t="s">
        <v>80</v>
      </c>
      <c r="I54" s="84" t="s">
        <v>81</v>
      </c>
      <c r="J54" s="84" t="s">
        <v>81</v>
      </c>
      <c r="K54" s="84" t="s">
        <v>82</v>
      </c>
      <c r="L54" s="48" t="s">
        <v>52</v>
      </c>
      <c r="M54" s="34"/>
      <c r="N54" s="34"/>
      <c r="O54" s="3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22.5" thickTop="1">
      <c r="A55" s="52">
        <v>1</v>
      </c>
      <c r="B55" s="54" t="str">
        <f t="shared" ref="B55:D60" si="15">+B17</f>
        <v>----</v>
      </c>
      <c r="C55" s="85" t="str">
        <f t="shared" si="15"/>
        <v>Staff Assistant
(Medical Referral Director)</v>
      </c>
      <c r="D55" s="54" t="str">
        <f t="shared" si="15"/>
        <v>Darlean S.N. Salas</v>
      </c>
      <c r="E55" s="55">
        <v>0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6">
        <f t="shared" ref="L55:L79" si="16">+E55+F55+G55+H55+I55+J55+K55</f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>
      <c r="A56" s="52">
        <f t="shared" ref="A56:A60" si="17">A55+1</f>
        <v>2</v>
      </c>
      <c r="B56" s="54" t="str">
        <f t="shared" si="15"/>
        <v>----</v>
      </c>
      <c r="C56" s="54" t="str">
        <f t="shared" si="15"/>
        <v>Staff Assistant</v>
      </c>
      <c r="D56" s="54" t="str">
        <f t="shared" si="15"/>
        <v>Carmelita L.A. Merfalen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62">
        <v>0</v>
      </c>
      <c r="K56" s="62">
        <v>0</v>
      </c>
      <c r="L56" s="63">
        <f t="shared" si="16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>
      <c r="A57" s="52">
        <f t="shared" si="17"/>
        <v>3</v>
      </c>
      <c r="B57" s="54" t="str">
        <f t="shared" si="15"/>
        <v>----</v>
      </c>
      <c r="C57" s="54" t="str">
        <f t="shared" si="15"/>
        <v>Staff Assistant</v>
      </c>
      <c r="D57" s="54" t="str">
        <f t="shared" si="15"/>
        <v>Evenlyn C. Fejeran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62">
        <v>0</v>
      </c>
      <c r="K57" s="62">
        <v>0</v>
      </c>
      <c r="L57" s="63">
        <f t="shared" si="16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>
      <c r="A58" s="52">
        <f t="shared" si="17"/>
        <v>4</v>
      </c>
      <c r="B58" s="54" t="str">
        <f t="shared" si="15"/>
        <v>----</v>
      </c>
      <c r="C58" s="54" t="str">
        <f t="shared" si="15"/>
        <v>Staff Assistant</v>
      </c>
      <c r="D58" s="54" t="str">
        <f t="shared" si="15"/>
        <v>Julita C. Aguon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62">
        <v>0</v>
      </c>
      <c r="K58" s="62">
        <v>0</v>
      </c>
      <c r="L58" s="63">
        <f t="shared" si="16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>
      <c r="A59" s="52">
        <f t="shared" si="17"/>
        <v>5</v>
      </c>
      <c r="B59" s="54" t="str">
        <f t="shared" si="15"/>
        <v>----</v>
      </c>
      <c r="C59" s="54" t="str">
        <f t="shared" si="15"/>
        <v>Staff Assistant</v>
      </c>
      <c r="D59" s="54" t="str">
        <f t="shared" si="15"/>
        <v>Roland R. Blas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62">
        <v>0</v>
      </c>
      <c r="K59" s="62">
        <v>0</v>
      </c>
      <c r="L59" s="63">
        <f t="shared" si="16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>
      <c r="A60" s="52">
        <f t="shared" si="17"/>
        <v>6</v>
      </c>
      <c r="B60" s="54" t="str">
        <f t="shared" si="15"/>
        <v>----</v>
      </c>
      <c r="C60" s="54" t="str">
        <f t="shared" si="15"/>
        <v>Staff Assistant</v>
      </c>
      <c r="D60" s="54" t="str">
        <f t="shared" si="15"/>
        <v>Darren W. Gutierrez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62">
        <v>0</v>
      </c>
      <c r="K60" s="62">
        <v>0</v>
      </c>
      <c r="L60" s="63">
        <f t="shared" si="16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>
      <c r="A61" s="52"/>
      <c r="B61" s="54"/>
      <c r="C61" s="54"/>
      <c r="D61" s="54"/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62">
        <v>0</v>
      </c>
      <c r="K61" s="62">
        <v>0</v>
      </c>
      <c r="L61" s="63">
        <f t="shared" si="16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>
      <c r="A62" s="52"/>
      <c r="B62" s="54"/>
      <c r="C62" s="54"/>
      <c r="D62" s="54"/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62">
        <v>0</v>
      </c>
      <c r="K62" s="62">
        <v>0</v>
      </c>
      <c r="L62" s="63">
        <f t="shared" si="16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>
      <c r="A63" s="52"/>
      <c r="B63" s="54"/>
      <c r="C63" s="54"/>
      <c r="D63" s="54"/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62">
        <v>0</v>
      </c>
      <c r="K63" s="62">
        <v>0</v>
      </c>
      <c r="L63" s="63">
        <f t="shared" si="16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>
      <c r="A64" s="52"/>
      <c r="B64" s="54"/>
      <c r="C64" s="54"/>
      <c r="D64" s="54"/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62">
        <v>0</v>
      </c>
      <c r="K64" s="62">
        <v>0</v>
      </c>
      <c r="L64" s="63">
        <f t="shared" si="16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52"/>
      <c r="B65" s="54"/>
      <c r="C65" s="54"/>
      <c r="D65" s="54"/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62">
        <v>0</v>
      </c>
      <c r="K65" s="62">
        <v>0</v>
      </c>
      <c r="L65" s="63">
        <f t="shared" si="16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52"/>
      <c r="B66" s="54"/>
      <c r="C66" s="54"/>
      <c r="D66" s="54"/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62">
        <v>0</v>
      </c>
      <c r="K66" s="62">
        <v>0</v>
      </c>
      <c r="L66" s="63">
        <f t="shared" si="16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52"/>
      <c r="B67" s="54"/>
      <c r="C67" s="54"/>
      <c r="D67" s="54"/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62">
        <v>0</v>
      </c>
      <c r="K67" s="62">
        <v>0</v>
      </c>
      <c r="L67" s="63">
        <f t="shared" si="16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52"/>
      <c r="B68" s="54"/>
      <c r="C68" s="54"/>
      <c r="D68" s="54"/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62">
        <v>0</v>
      </c>
      <c r="K68" s="62">
        <v>0</v>
      </c>
      <c r="L68" s="63">
        <f t="shared" si="16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52"/>
      <c r="B69" s="54"/>
      <c r="C69" s="54"/>
      <c r="D69" s="54"/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62">
        <v>0</v>
      </c>
      <c r="K69" s="62">
        <v>0</v>
      </c>
      <c r="L69" s="63">
        <f t="shared" si="16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52"/>
      <c r="B70" s="54"/>
      <c r="C70" s="54"/>
      <c r="D70" s="54"/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62">
        <v>0</v>
      </c>
      <c r="K70" s="62">
        <v>0</v>
      </c>
      <c r="L70" s="63">
        <f t="shared" si="16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52"/>
      <c r="B71" s="54"/>
      <c r="C71" s="54"/>
      <c r="D71" s="54"/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62">
        <v>0</v>
      </c>
      <c r="K71" s="62">
        <v>0</v>
      </c>
      <c r="L71" s="63">
        <f t="shared" si="16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52"/>
      <c r="B72" s="54"/>
      <c r="C72" s="54"/>
      <c r="D72" s="54"/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62">
        <v>0</v>
      </c>
      <c r="K72" s="62">
        <v>0</v>
      </c>
      <c r="L72" s="63">
        <f t="shared" si="16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52"/>
      <c r="B73" s="54"/>
      <c r="C73" s="54"/>
      <c r="D73" s="54"/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62">
        <v>0</v>
      </c>
      <c r="K73" s="62">
        <v>0</v>
      </c>
      <c r="L73" s="63">
        <f t="shared" si="16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52"/>
      <c r="B74" s="54"/>
      <c r="C74" s="54"/>
      <c r="D74" s="54"/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62">
        <v>0</v>
      </c>
      <c r="K74" s="62">
        <v>0</v>
      </c>
      <c r="L74" s="63">
        <f t="shared" si="16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52"/>
      <c r="B75" s="54"/>
      <c r="C75" s="54"/>
      <c r="D75" s="54"/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62">
        <v>0</v>
      </c>
      <c r="K75" s="62">
        <v>0</v>
      </c>
      <c r="L75" s="63">
        <f t="shared" si="16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52"/>
      <c r="B76" s="54"/>
      <c r="C76" s="54"/>
      <c r="D76" s="54"/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62">
        <v>0</v>
      </c>
      <c r="K76" s="62">
        <v>0</v>
      </c>
      <c r="L76" s="63">
        <f t="shared" si="16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52"/>
      <c r="B77" s="54"/>
      <c r="C77" s="54"/>
      <c r="D77" s="54"/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62">
        <v>0</v>
      </c>
      <c r="K77" s="62">
        <v>0</v>
      </c>
      <c r="L77" s="63">
        <f t="shared" si="16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52"/>
      <c r="B78" s="54"/>
      <c r="C78" s="54"/>
      <c r="D78" s="54"/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62">
        <v>0</v>
      </c>
      <c r="K78" s="62">
        <v>0</v>
      </c>
      <c r="L78" s="63">
        <f t="shared" si="16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52"/>
      <c r="B79" s="54"/>
      <c r="C79" s="54"/>
      <c r="D79" s="54"/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62">
        <v>0</v>
      </c>
      <c r="K79" s="62">
        <v>0</v>
      </c>
      <c r="L79" s="63">
        <f t="shared" si="16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66"/>
      <c r="B80" s="66"/>
      <c r="C80" s="66"/>
      <c r="D80" s="67" t="s">
        <v>83</v>
      </c>
      <c r="E80" s="69">
        <f t="shared" ref="E80:L80" si="18">SUM(E55:E79)</f>
        <v>0</v>
      </c>
      <c r="F80" s="69">
        <f t="shared" si="18"/>
        <v>0</v>
      </c>
      <c r="G80" s="69">
        <f t="shared" si="18"/>
        <v>0</v>
      </c>
      <c r="H80" s="69">
        <f t="shared" si="18"/>
        <v>0</v>
      </c>
      <c r="I80" s="69">
        <f t="shared" si="18"/>
        <v>0</v>
      </c>
      <c r="J80" s="69">
        <f t="shared" si="18"/>
        <v>0</v>
      </c>
      <c r="K80" s="69">
        <f t="shared" si="18"/>
        <v>0</v>
      </c>
      <c r="L80" s="69">
        <f t="shared" si="18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56">
      <c r="A81" s="1" t="s">
        <v>65</v>
      </c>
      <c r="B81" s="1" t="s">
        <v>84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56">
      <c r="A82" s="1" t="s">
        <v>56</v>
      </c>
      <c r="B82" s="1" t="s">
        <v>85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56">
      <c r="A83" s="1" t="s">
        <v>66</v>
      </c>
      <c r="B83" s="1" t="s">
        <v>86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</row>
    <row r="84" spans="1:56">
      <c r="A84" s="1" t="s">
        <v>67</v>
      </c>
      <c r="B84" s="1" t="s">
        <v>87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</row>
    <row r="85" spans="1:56">
      <c r="A85" s="1" t="s">
        <v>68</v>
      </c>
      <c r="B85" s="1" t="s">
        <v>88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</row>
    <row r="86" spans="1:56">
      <c r="A86" s="1" t="s">
        <v>69</v>
      </c>
      <c r="B86" s="1" t="s">
        <v>89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5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5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5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5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5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5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5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5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5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5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</sheetData>
  <mergeCells count="1">
    <mergeCell ref="I14:J15"/>
  </mergeCells>
  <printOptions horizontalCentered="1"/>
  <pageMargins left="0.2" right="0.2" top="1" bottom="0.25" header="0.3" footer="0.3"/>
  <pageSetup paperSize="5" scale="80" fitToHeight="0" orientation="landscape" r:id="rId1"/>
  <headerFooter>
    <oddHeader>&amp;C&amp;"Times New Roman,Bold"Government of Guam 
Fiscal Year 2025
Agency Staffing Pattern
(CURRENT)&amp;R&amp;"Times New Roman,Bold"[BBMR SP-1]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1461-BD8F-480F-9A75-23C555BA0C0C}">
  <sheetPr>
    <pageSetUpPr fitToPage="1"/>
  </sheetPr>
  <dimension ref="A1:BV123"/>
  <sheetViews>
    <sheetView view="pageLayout" zoomScaleNormal="130" workbookViewId="0">
      <selection activeCell="M3" sqref="M3"/>
    </sheetView>
  </sheetViews>
  <sheetFormatPr defaultColWidth="8.77734375" defaultRowHeight="11.25"/>
  <cols>
    <col min="1" max="1" width="2.77734375" style="6" customWidth="1"/>
    <col min="2" max="2" width="5.77734375" style="6" customWidth="1"/>
    <col min="3" max="3" width="19.44140625" style="6" customWidth="1"/>
    <col min="4" max="4" width="17.77734375" style="6" customWidth="1"/>
    <col min="5" max="5" width="8" style="6" customWidth="1"/>
    <col min="6" max="6" width="8.21875" style="6" customWidth="1"/>
    <col min="7" max="7" width="8.77734375" style="6" customWidth="1"/>
    <col min="8" max="8" width="8.109375" style="6" customWidth="1"/>
    <col min="9" max="9" width="9.44140625" style="6" customWidth="1"/>
    <col min="10" max="10" width="6.77734375" style="6" customWidth="1"/>
    <col min="11" max="11" width="7.6640625" style="6" customWidth="1"/>
    <col min="12" max="12" width="10.77734375" style="6" customWidth="1"/>
    <col min="13" max="14" width="8.6640625" style="6" customWidth="1"/>
    <col min="15" max="15" width="8" style="6" customWidth="1"/>
    <col min="16" max="16" width="6.77734375" style="6" customWidth="1"/>
    <col min="17" max="20" width="8.77734375" style="6" customWidth="1"/>
    <col min="21" max="16384" width="8.777343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11" customFormat="1" ht="12.75">
      <c r="A2" s="7" t="s">
        <v>1</v>
      </c>
      <c r="B2" s="8"/>
      <c r="C2" s="8"/>
      <c r="D2" s="7" t="s">
        <v>2</v>
      </c>
      <c r="E2" s="8"/>
      <c r="F2" s="7" t="s">
        <v>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</row>
    <row r="3" spans="1:74" s="11" customFormat="1" ht="8.1" customHeight="1">
      <c r="A3" s="7"/>
      <c r="B3" s="8"/>
      <c r="C3" s="8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</row>
    <row r="4" spans="1:74" s="11" customFormat="1" ht="12.75">
      <c r="A4" s="7" t="s">
        <v>3</v>
      </c>
      <c r="B4" s="8"/>
      <c r="C4" s="8"/>
      <c r="D4" s="7" t="s">
        <v>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</row>
    <row r="5" spans="1:74" s="11" customFormat="1" ht="8.1" customHeight="1">
      <c r="A5" s="7"/>
      <c r="B5" s="8"/>
      <c r="C5" s="8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</row>
    <row r="6" spans="1:74" s="11" customFormat="1" ht="12.75">
      <c r="A6" s="7" t="s">
        <v>5</v>
      </c>
      <c r="B6" s="8"/>
      <c r="C6" s="8"/>
      <c r="D6" s="7" t="s">
        <v>105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</row>
    <row r="7" spans="1:74" s="11" customFormat="1" ht="8.1" customHeight="1">
      <c r="A7" s="7"/>
      <c r="B7" s="8"/>
      <c r="C7" s="8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</row>
    <row r="8" spans="1:74" s="11" customFormat="1" ht="14.25">
      <c r="A8" s="7" t="s">
        <v>6</v>
      </c>
      <c r="B8" s="8"/>
      <c r="C8" s="8"/>
      <c r="D8" s="7" t="s">
        <v>106</v>
      </c>
      <c r="E8" s="106" t="s">
        <v>109</v>
      </c>
      <c r="F8" s="8"/>
      <c r="G8" s="8"/>
      <c r="H8" s="8"/>
      <c r="I8" s="8"/>
      <c r="J8" s="8"/>
      <c r="K8" s="8"/>
      <c r="L8" s="12"/>
      <c r="M8" s="12"/>
      <c r="N8" s="12"/>
      <c r="O8" s="12"/>
      <c r="P8" s="12"/>
      <c r="Q8" s="12"/>
      <c r="R8" s="12"/>
      <c r="S8" s="12"/>
      <c r="T8" s="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</row>
    <row r="9" spans="1:74" ht="15">
      <c r="A9" s="1"/>
      <c r="B9" s="1"/>
      <c r="C9" s="1"/>
      <c r="D9" s="3" t="s">
        <v>107</v>
      </c>
      <c r="E9" s="105" t="s">
        <v>111</v>
      </c>
      <c r="F9"/>
      <c r="G9"/>
      <c r="H9"/>
      <c r="I9"/>
      <c r="J9"/>
      <c r="K9" s="104"/>
      <c r="L9" s="103"/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">
      <c r="A10" s="1"/>
      <c r="B10" s="1"/>
      <c r="C10" s="1"/>
      <c r="D10" s="3"/>
      <c r="E10" s="107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5.75" thickBot="1">
      <c r="A11" s="1"/>
      <c r="B11" s="1"/>
      <c r="C11" s="100"/>
      <c r="D11" s="1"/>
      <c r="E11" s="3"/>
      <c r="F11"/>
      <c r="G11"/>
      <c r="H11"/>
      <c r="I11"/>
      <c r="J11"/>
      <c r="K11" s="1"/>
      <c r="L11" s="1"/>
      <c r="M11" s="1"/>
      <c r="N11" s="1"/>
      <c r="O11" s="1"/>
      <c r="P11" s="1"/>
      <c r="Q11"/>
      <c r="R11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.75" thickTop="1" thickBot="1">
      <c r="A12" s="1"/>
      <c r="B12" s="13" t="s">
        <v>7</v>
      </c>
      <c r="C12" s="14"/>
      <c r="D12" s="14"/>
      <c r="E12" s="14"/>
      <c r="F12" s="14"/>
      <c r="G12" s="14"/>
      <c r="H12" s="14"/>
      <c r="I12" s="14"/>
      <c r="J12" s="15"/>
      <c r="K12" s="1"/>
      <c r="L12" s="1"/>
      <c r="M12" s="1"/>
      <c r="N12" s="1"/>
      <c r="O12" s="1"/>
      <c r="P12" s="1"/>
      <c r="Q12" s="13" t="s">
        <v>7</v>
      </c>
      <c r="R12" s="15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ht="12" thickTop="1">
      <c r="A13" s="1"/>
      <c r="B13" s="16"/>
      <c r="C13" s="1"/>
      <c r="D13" s="1"/>
      <c r="E13" s="1"/>
      <c r="F13" s="1"/>
      <c r="G13" s="1"/>
      <c r="H13" s="1"/>
      <c r="I13" s="1"/>
      <c r="J13" s="17"/>
      <c r="K13" s="1"/>
      <c r="L13" s="1"/>
      <c r="M13" s="1"/>
      <c r="N13" s="1"/>
      <c r="O13" s="1"/>
      <c r="P13" s="1"/>
      <c r="Q13" s="16"/>
      <c r="R13" s="17"/>
      <c r="S13" s="1"/>
      <c r="T13" s="1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1"/>
      <c r="B14" s="18" t="s">
        <v>8</v>
      </c>
      <c r="C14" s="19" t="s">
        <v>9</v>
      </c>
      <c r="D14" s="20" t="s">
        <v>10</v>
      </c>
      <c r="E14" s="19" t="s">
        <v>11</v>
      </c>
      <c r="F14" s="20" t="s">
        <v>12</v>
      </c>
      <c r="G14" s="21" t="s">
        <v>13</v>
      </c>
      <c r="H14" s="21" t="s">
        <v>14</v>
      </c>
      <c r="I14" s="21" t="s">
        <v>15</v>
      </c>
      <c r="J14" s="22" t="s">
        <v>16</v>
      </c>
      <c r="K14" s="19" t="s">
        <v>17</v>
      </c>
      <c r="L14" s="19" t="s">
        <v>18</v>
      </c>
      <c r="M14" s="20" t="s">
        <v>19</v>
      </c>
      <c r="N14" s="20" t="s">
        <v>20</v>
      </c>
      <c r="O14" s="20" t="s">
        <v>21</v>
      </c>
      <c r="P14" s="20" t="s">
        <v>22</v>
      </c>
      <c r="Q14" s="23" t="s">
        <v>23</v>
      </c>
      <c r="R14" s="22" t="s">
        <v>24</v>
      </c>
      <c r="S14" s="23" t="s">
        <v>25</v>
      </c>
      <c r="T14" s="24" t="s">
        <v>26</v>
      </c>
      <c r="U14" s="2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25"/>
      <c r="B15" s="26" t="s">
        <v>0</v>
      </c>
      <c r="C15" s="27"/>
      <c r="D15" s="28" t="s">
        <v>0</v>
      </c>
      <c r="E15" s="28" t="s">
        <v>0</v>
      </c>
      <c r="F15" s="28" t="s">
        <v>0</v>
      </c>
      <c r="G15" s="29"/>
      <c r="H15" s="29" t="s">
        <v>0</v>
      </c>
      <c r="I15" s="108" t="s">
        <v>27</v>
      </c>
      <c r="J15" s="109"/>
      <c r="K15" s="30" t="s">
        <v>0</v>
      </c>
      <c r="L15" s="25"/>
      <c r="M15" s="30"/>
      <c r="N15" s="30"/>
      <c r="O15" s="30" t="s">
        <v>28</v>
      </c>
      <c r="P15" s="30"/>
      <c r="Q15" s="31"/>
      <c r="R15" s="32"/>
      <c r="S15" s="33"/>
      <c r="T15" s="33"/>
      <c r="U15" s="34"/>
      <c r="V15" s="34"/>
      <c r="W15" s="3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>
      <c r="A16" s="35"/>
      <c r="B16" s="36" t="s">
        <v>29</v>
      </c>
      <c r="C16" s="29" t="s">
        <v>29</v>
      </c>
      <c r="D16" s="29" t="s">
        <v>30</v>
      </c>
      <c r="E16" s="29" t="s">
        <v>31</v>
      </c>
      <c r="F16" s="29" t="s">
        <v>0</v>
      </c>
      <c r="G16" s="29"/>
      <c r="H16" s="29" t="s">
        <v>0</v>
      </c>
      <c r="I16" s="110"/>
      <c r="J16" s="111"/>
      <c r="K16" s="37" t="s">
        <v>32</v>
      </c>
      <c r="L16" s="38" t="s">
        <v>33</v>
      </c>
      <c r="M16" s="38" t="s">
        <v>34</v>
      </c>
      <c r="N16" s="38" t="s">
        <v>35</v>
      </c>
      <c r="O16" s="38" t="s">
        <v>36</v>
      </c>
      <c r="P16" s="25" t="s">
        <v>37</v>
      </c>
      <c r="Q16" s="26" t="s">
        <v>38</v>
      </c>
      <c r="R16" s="39" t="s">
        <v>39</v>
      </c>
      <c r="S16" s="33" t="s">
        <v>40</v>
      </c>
      <c r="T16" s="40" t="s">
        <v>41</v>
      </c>
      <c r="U16" s="34"/>
      <c r="V16" s="34"/>
      <c r="W16" s="3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12" thickBot="1">
      <c r="A17" s="41" t="s">
        <v>42</v>
      </c>
      <c r="B17" s="42" t="s">
        <v>43</v>
      </c>
      <c r="C17" s="43" t="s">
        <v>44</v>
      </c>
      <c r="D17" s="43" t="s">
        <v>45</v>
      </c>
      <c r="E17" s="43" t="s">
        <v>46</v>
      </c>
      <c r="F17" s="43" t="s">
        <v>47</v>
      </c>
      <c r="G17" s="43" t="s">
        <v>48</v>
      </c>
      <c r="H17" s="43" t="s">
        <v>49</v>
      </c>
      <c r="I17" s="44" t="s">
        <v>50</v>
      </c>
      <c r="J17" s="45" t="s">
        <v>51</v>
      </c>
      <c r="K17" s="46" t="s">
        <v>52</v>
      </c>
      <c r="L17" s="47" t="s">
        <v>108</v>
      </c>
      <c r="M17" s="48" t="s">
        <v>53</v>
      </c>
      <c r="N17" s="48" t="s">
        <v>54</v>
      </c>
      <c r="O17" s="48" t="s">
        <v>55</v>
      </c>
      <c r="P17" s="49" t="s">
        <v>56</v>
      </c>
      <c r="Q17" s="50" t="s">
        <v>57</v>
      </c>
      <c r="R17" s="51" t="s">
        <v>57</v>
      </c>
      <c r="S17" s="46" t="s">
        <v>58</v>
      </c>
      <c r="T17" s="48" t="s">
        <v>59</v>
      </c>
      <c r="U17" s="34"/>
      <c r="V17" s="34"/>
      <c r="W17" s="3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12" thickTop="1">
      <c r="A18" s="52">
        <v>1</v>
      </c>
      <c r="B18" s="53" t="s">
        <v>60</v>
      </c>
      <c r="C18" s="85" t="s">
        <v>100</v>
      </c>
      <c r="D18" s="54" t="s">
        <v>102</v>
      </c>
      <c r="E18" s="54" t="s">
        <v>60</v>
      </c>
      <c r="F18" s="88">
        <v>80000</v>
      </c>
      <c r="G18" s="88">
        <v>0</v>
      </c>
      <c r="H18" s="88">
        <f>+L58</f>
        <v>0</v>
      </c>
      <c r="I18" s="89"/>
      <c r="J18" s="88">
        <v>0</v>
      </c>
      <c r="K18" s="90">
        <f t="shared" ref="K18:K42" si="0">(+F18+G18+H18+J18)</f>
        <v>80000</v>
      </c>
      <c r="L18" s="90">
        <f>ROUND((K18*0.3077),0)</f>
        <v>24616</v>
      </c>
      <c r="M18" s="90">
        <v>0</v>
      </c>
      <c r="N18" s="90">
        <v>0</v>
      </c>
      <c r="O18" s="90">
        <f t="shared" ref="O18:O42" si="1">ROUND((K18*0.0145),0)</f>
        <v>1160</v>
      </c>
      <c r="P18" s="90">
        <v>187</v>
      </c>
      <c r="Q18" s="91">
        <v>4801</v>
      </c>
      <c r="R18" s="91">
        <v>342</v>
      </c>
      <c r="S18" s="90">
        <f t="shared" ref="S18:S42" si="2">+L18+M18+N18+O18+P18+Q18+R18</f>
        <v>31106</v>
      </c>
      <c r="T18" s="90">
        <f t="shared" ref="T18:T42" si="3">+K18+S18</f>
        <v>111106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52">
        <f t="shared" ref="A19:A24" si="4">A18+1</f>
        <v>2</v>
      </c>
      <c r="B19" s="57" t="s">
        <v>60</v>
      </c>
      <c r="C19" s="54" t="s">
        <v>103</v>
      </c>
      <c r="D19" s="58" t="s">
        <v>104</v>
      </c>
      <c r="E19" s="58" t="s">
        <v>60</v>
      </c>
      <c r="F19" s="92">
        <v>54918</v>
      </c>
      <c r="G19" s="92">
        <v>0</v>
      </c>
      <c r="H19" s="88">
        <f>+L59</f>
        <v>0</v>
      </c>
      <c r="I19" s="93"/>
      <c r="J19" s="88">
        <v>0</v>
      </c>
      <c r="K19" s="90">
        <f t="shared" si="0"/>
        <v>54918</v>
      </c>
      <c r="L19" s="90">
        <f t="shared" ref="L19" si="5">ROUND((K19*0.3077),0)</f>
        <v>16898</v>
      </c>
      <c r="M19" s="90">
        <v>495</v>
      </c>
      <c r="N19" s="90">
        <v>0</v>
      </c>
      <c r="O19" s="90">
        <f t="shared" si="1"/>
        <v>796</v>
      </c>
      <c r="P19" s="90">
        <v>187</v>
      </c>
      <c r="Q19" s="90">
        <v>6921</v>
      </c>
      <c r="R19" s="90">
        <v>329</v>
      </c>
      <c r="S19" s="90">
        <f t="shared" si="2"/>
        <v>25626</v>
      </c>
      <c r="T19" s="90">
        <f t="shared" si="3"/>
        <v>80544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52">
        <f t="shared" si="4"/>
        <v>3</v>
      </c>
      <c r="B20" s="57" t="s">
        <v>60</v>
      </c>
      <c r="C20" s="58"/>
      <c r="D20" s="58"/>
      <c r="E20" s="58"/>
      <c r="F20" s="92"/>
      <c r="G20" s="92"/>
      <c r="H20" s="88"/>
      <c r="I20" s="93"/>
      <c r="J20" s="88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52">
        <f t="shared" si="4"/>
        <v>4</v>
      </c>
      <c r="B21" s="57"/>
      <c r="C21" s="58"/>
      <c r="D21" s="58"/>
      <c r="E21" s="58"/>
      <c r="F21" s="92"/>
      <c r="G21" s="92"/>
      <c r="H21" s="88"/>
      <c r="I21" s="93"/>
      <c r="J21" s="88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52">
        <f t="shared" si="4"/>
        <v>5</v>
      </c>
      <c r="B22" s="57"/>
      <c r="C22" s="54"/>
      <c r="D22" s="58"/>
      <c r="E22" s="58"/>
      <c r="F22" s="92"/>
      <c r="G22" s="92"/>
      <c r="H22" s="88"/>
      <c r="I22" s="93"/>
      <c r="J22" s="88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52">
        <f t="shared" si="4"/>
        <v>6</v>
      </c>
      <c r="B23" s="57"/>
      <c r="C23" s="58"/>
      <c r="D23" s="58"/>
      <c r="E23" s="57"/>
      <c r="F23" s="92"/>
      <c r="G23" s="92"/>
      <c r="H23" s="88"/>
      <c r="I23" s="93"/>
      <c r="J23" s="88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52">
        <f t="shared" si="4"/>
        <v>7</v>
      </c>
      <c r="B24" s="52"/>
      <c r="C24" s="94"/>
      <c r="D24" s="86"/>
      <c r="E24" s="94"/>
      <c r="F24" s="95"/>
      <c r="G24" s="96"/>
      <c r="H24" s="97"/>
      <c r="I24" s="98"/>
      <c r="J24" s="97"/>
      <c r="K24" s="90"/>
      <c r="L24" s="90"/>
      <c r="M24" s="90"/>
      <c r="N24" s="90"/>
      <c r="O24" s="90"/>
      <c r="P24" s="90"/>
      <c r="Q24" s="99"/>
      <c r="R24" s="99"/>
      <c r="S24" s="90"/>
      <c r="T24" s="9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52"/>
      <c r="B25" s="52"/>
      <c r="C25" s="58"/>
      <c r="D25" s="58"/>
      <c r="E25" s="58"/>
      <c r="F25" s="59">
        <v>0</v>
      </c>
      <c r="G25" s="59">
        <v>0</v>
      </c>
      <c r="H25" s="60">
        <f t="shared" ref="H25:H42" si="6">+L65</f>
        <v>0</v>
      </c>
      <c r="I25" s="61"/>
      <c r="J25" s="62">
        <v>0</v>
      </c>
      <c r="K25" s="63">
        <f t="shared" si="0"/>
        <v>0</v>
      </c>
      <c r="L25" s="63">
        <f>ROUND((K25*0.2843),0)</f>
        <v>0</v>
      </c>
      <c r="M25" s="63">
        <v>0</v>
      </c>
      <c r="N25" s="63">
        <v>0</v>
      </c>
      <c r="O25" s="63">
        <f t="shared" si="1"/>
        <v>0</v>
      </c>
      <c r="P25" s="63">
        <v>0</v>
      </c>
      <c r="Q25" s="63">
        <v>0</v>
      </c>
      <c r="R25" s="63">
        <v>0</v>
      </c>
      <c r="S25" s="63">
        <f t="shared" si="2"/>
        <v>0</v>
      </c>
      <c r="T25" s="63">
        <f t="shared" si="3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52"/>
      <c r="B26" s="52"/>
      <c r="C26" s="58"/>
      <c r="D26" s="58"/>
      <c r="E26" s="58"/>
      <c r="F26" s="59">
        <v>0</v>
      </c>
      <c r="G26" s="59">
        <v>0</v>
      </c>
      <c r="H26" s="60">
        <f t="shared" si="6"/>
        <v>0</v>
      </c>
      <c r="I26" s="61"/>
      <c r="J26" s="62">
        <v>0</v>
      </c>
      <c r="K26" s="63">
        <f t="shared" si="0"/>
        <v>0</v>
      </c>
      <c r="L26" s="63">
        <f t="shared" ref="L26:L42" si="7">ROUND((K26*0.2943),0)</f>
        <v>0</v>
      </c>
      <c r="M26" s="63">
        <v>0</v>
      </c>
      <c r="N26" s="63">
        <v>0</v>
      </c>
      <c r="O26" s="63">
        <f t="shared" si="1"/>
        <v>0</v>
      </c>
      <c r="P26" s="63">
        <v>0</v>
      </c>
      <c r="Q26" s="63">
        <v>0</v>
      </c>
      <c r="R26" s="63">
        <v>0</v>
      </c>
      <c r="S26" s="63">
        <f t="shared" si="2"/>
        <v>0</v>
      </c>
      <c r="T26" s="63">
        <f t="shared" si="3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52"/>
      <c r="B27" s="52"/>
      <c r="C27" s="58"/>
      <c r="D27" s="58"/>
      <c r="E27" s="58"/>
      <c r="F27" s="59">
        <v>0</v>
      </c>
      <c r="G27" s="59">
        <v>0</v>
      </c>
      <c r="H27" s="60">
        <f t="shared" si="6"/>
        <v>0</v>
      </c>
      <c r="I27" s="61"/>
      <c r="J27" s="62">
        <v>0</v>
      </c>
      <c r="K27" s="63">
        <f t="shared" si="0"/>
        <v>0</v>
      </c>
      <c r="L27" s="63">
        <f t="shared" si="7"/>
        <v>0</v>
      </c>
      <c r="M27" s="63">
        <v>0</v>
      </c>
      <c r="N27" s="63">
        <v>0</v>
      </c>
      <c r="O27" s="63">
        <f t="shared" si="1"/>
        <v>0</v>
      </c>
      <c r="P27" s="63">
        <v>0</v>
      </c>
      <c r="Q27" s="63">
        <v>0</v>
      </c>
      <c r="R27" s="63">
        <v>0</v>
      </c>
      <c r="S27" s="63">
        <f t="shared" si="2"/>
        <v>0</v>
      </c>
      <c r="T27" s="63">
        <f t="shared" si="3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52"/>
      <c r="B28" s="52"/>
      <c r="C28" s="58"/>
      <c r="D28" s="58"/>
      <c r="E28" s="58"/>
      <c r="F28" s="59">
        <v>0</v>
      </c>
      <c r="G28" s="59">
        <v>0</v>
      </c>
      <c r="H28" s="60">
        <f t="shared" si="6"/>
        <v>0</v>
      </c>
      <c r="I28" s="61"/>
      <c r="J28" s="62">
        <v>0</v>
      </c>
      <c r="K28" s="63">
        <f t="shared" si="0"/>
        <v>0</v>
      </c>
      <c r="L28" s="63">
        <f t="shared" si="7"/>
        <v>0</v>
      </c>
      <c r="M28" s="63">
        <v>0</v>
      </c>
      <c r="N28" s="63">
        <v>0</v>
      </c>
      <c r="O28" s="63">
        <f t="shared" si="1"/>
        <v>0</v>
      </c>
      <c r="P28" s="63">
        <v>0</v>
      </c>
      <c r="Q28" s="63">
        <v>0</v>
      </c>
      <c r="R28" s="63">
        <v>0</v>
      </c>
      <c r="S28" s="63">
        <f t="shared" si="2"/>
        <v>0</v>
      </c>
      <c r="T28" s="63">
        <f t="shared" si="3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52"/>
      <c r="B29" s="52"/>
      <c r="C29" s="58"/>
      <c r="D29" s="58"/>
      <c r="E29" s="58"/>
      <c r="F29" s="59">
        <v>0</v>
      </c>
      <c r="G29" s="59">
        <v>0</v>
      </c>
      <c r="H29" s="60">
        <f t="shared" si="6"/>
        <v>0</v>
      </c>
      <c r="I29" s="61"/>
      <c r="J29" s="62">
        <v>0</v>
      </c>
      <c r="K29" s="63">
        <f t="shared" si="0"/>
        <v>0</v>
      </c>
      <c r="L29" s="63">
        <f t="shared" si="7"/>
        <v>0</v>
      </c>
      <c r="M29" s="63">
        <v>0</v>
      </c>
      <c r="N29" s="63">
        <v>0</v>
      </c>
      <c r="O29" s="63">
        <f t="shared" si="1"/>
        <v>0</v>
      </c>
      <c r="P29" s="63">
        <v>0</v>
      </c>
      <c r="Q29" s="63">
        <v>0</v>
      </c>
      <c r="R29" s="63">
        <v>0</v>
      </c>
      <c r="S29" s="63">
        <f t="shared" si="2"/>
        <v>0</v>
      </c>
      <c r="T29" s="63">
        <f t="shared" si="3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52"/>
      <c r="B30" s="52"/>
      <c r="C30" s="58"/>
      <c r="D30" s="54"/>
      <c r="E30" s="58"/>
      <c r="F30" s="59">
        <v>0</v>
      </c>
      <c r="G30" s="59">
        <v>0</v>
      </c>
      <c r="H30" s="60">
        <f t="shared" si="6"/>
        <v>0</v>
      </c>
      <c r="I30" s="61"/>
      <c r="J30" s="62">
        <v>0</v>
      </c>
      <c r="K30" s="63">
        <f t="shared" si="0"/>
        <v>0</v>
      </c>
      <c r="L30" s="63">
        <f t="shared" si="7"/>
        <v>0</v>
      </c>
      <c r="M30" s="63">
        <v>0</v>
      </c>
      <c r="N30" s="63">
        <v>0</v>
      </c>
      <c r="O30" s="63">
        <f t="shared" si="1"/>
        <v>0</v>
      </c>
      <c r="P30" s="63">
        <v>0</v>
      </c>
      <c r="Q30" s="64">
        <v>0</v>
      </c>
      <c r="R30" s="64">
        <v>0</v>
      </c>
      <c r="S30" s="63">
        <f t="shared" si="2"/>
        <v>0</v>
      </c>
      <c r="T30" s="63">
        <f t="shared" si="3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52"/>
      <c r="B31" s="52"/>
      <c r="C31" s="58"/>
      <c r="D31" s="58"/>
      <c r="E31" s="58"/>
      <c r="F31" s="59">
        <v>0</v>
      </c>
      <c r="G31" s="59">
        <v>0</v>
      </c>
      <c r="H31" s="60">
        <f t="shared" si="6"/>
        <v>0</v>
      </c>
      <c r="I31" s="61"/>
      <c r="J31" s="62">
        <v>0</v>
      </c>
      <c r="K31" s="63">
        <f t="shared" si="0"/>
        <v>0</v>
      </c>
      <c r="L31" s="63">
        <f t="shared" si="7"/>
        <v>0</v>
      </c>
      <c r="M31" s="63">
        <v>0</v>
      </c>
      <c r="N31" s="63">
        <v>0</v>
      </c>
      <c r="O31" s="63">
        <f t="shared" si="1"/>
        <v>0</v>
      </c>
      <c r="P31" s="63">
        <v>0</v>
      </c>
      <c r="Q31" s="63">
        <v>0</v>
      </c>
      <c r="R31" s="63">
        <v>0</v>
      </c>
      <c r="S31" s="63">
        <f t="shared" si="2"/>
        <v>0</v>
      </c>
      <c r="T31" s="63">
        <f t="shared" si="3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52"/>
      <c r="B32" s="52"/>
      <c r="C32" s="54"/>
      <c r="D32" s="58"/>
      <c r="E32" s="58"/>
      <c r="F32" s="59">
        <v>0</v>
      </c>
      <c r="G32" s="59">
        <v>0</v>
      </c>
      <c r="H32" s="60">
        <f t="shared" si="6"/>
        <v>0</v>
      </c>
      <c r="I32" s="61"/>
      <c r="J32" s="62">
        <v>0</v>
      </c>
      <c r="K32" s="63">
        <f t="shared" si="0"/>
        <v>0</v>
      </c>
      <c r="L32" s="63">
        <f t="shared" si="7"/>
        <v>0</v>
      </c>
      <c r="M32" s="63">
        <v>0</v>
      </c>
      <c r="N32" s="63">
        <v>0</v>
      </c>
      <c r="O32" s="63">
        <f t="shared" si="1"/>
        <v>0</v>
      </c>
      <c r="P32" s="63">
        <v>0</v>
      </c>
      <c r="Q32" s="63">
        <v>0</v>
      </c>
      <c r="R32" s="63">
        <v>0</v>
      </c>
      <c r="S32" s="63">
        <f t="shared" si="2"/>
        <v>0</v>
      </c>
      <c r="T32" s="63">
        <f t="shared" si="3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52"/>
      <c r="B33" s="52"/>
      <c r="C33" s="58"/>
      <c r="D33" s="58"/>
      <c r="E33" s="58"/>
      <c r="F33" s="59">
        <v>0</v>
      </c>
      <c r="G33" s="59">
        <v>0</v>
      </c>
      <c r="H33" s="60">
        <f t="shared" si="6"/>
        <v>0</v>
      </c>
      <c r="I33" s="61"/>
      <c r="J33" s="62">
        <v>0</v>
      </c>
      <c r="K33" s="63">
        <f t="shared" si="0"/>
        <v>0</v>
      </c>
      <c r="L33" s="63">
        <f t="shared" si="7"/>
        <v>0</v>
      </c>
      <c r="M33" s="63">
        <v>0</v>
      </c>
      <c r="N33" s="63">
        <v>0</v>
      </c>
      <c r="O33" s="63">
        <f t="shared" si="1"/>
        <v>0</v>
      </c>
      <c r="P33" s="63">
        <v>0</v>
      </c>
      <c r="Q33" s="63">
        <v>0</v>
      </c>
      <c r="R33" s="65">
        <v>0</v>
      </c>
      <c r="S33" s="63">
        <f t="shared" si="2"/>
        <v>0</v>
      </c>
      <c r="T33" s="63">
        <f t="shared" si="3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52"/>
      <c r="B34" s="52"/>
      <c r="C34" s="58"/>
      <c r="D34" s="58"/>
      <c r="E34" s="58"/>
      <c r="F34" s="59">
        <v>0</v>
      </c>
      <c r="G34" s="59">
        <v>0</v>
      </c>
      <c r="H34" s="60">
        <f t="shared" si="6"/>
        <v>0</v>
      </c>
      <c r="I34" s="61"/>
      <c r="J34" s="62">
        <v>0</v>
      </c>
      <c r="K34" s="63">
        <f t="shared" si="0"/>
        <v>0</v>
      </c>
      <c r="L34" s="63">
        <f t="shared" si="7"/>
        <v>0</v>
      </c>
      <c r="M34" s="63">
        <v>0</v>
      </c>
      <c r="N34" s="63">
        <v>0</v>
      </c>
      <c r="O34" s="63">
        <f t="shared" si="1"/>
        <v>0</v>
      </c>
      <c r="P34" s="63">
        <v>0</v>
      </c>
      <c r="Q34" s="63">
        <v>0</v>
      </c>
      <c r="R34" s="63">
        <v>0</v>
      </c>
      <c r="S34" s="63">
        <f t="shared" si="2"/>
        <v>0</v>
      </c>
      <c r="T34" s="63">
        <f t="shared" si="3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52"/>
      <c r="B35" s="52"/>
      <c r="C35" s="58"/>
      <c r="D35" s="58"/>
      <c r="E35" s="58"/>
      <c r="F35" s="59">
        <v>0</v>
      </c>
      <c r="G35" s="59">
        <v>0</v>
      </c>
      <c r="H35" s="60">
        <f t="shared" si="6"/>
        <v>0</v>
      </c>
      <c r="I35" s="61"/>
      <c r="J35" s="62">
        <v>0</v>
      </c>
      <c r="K35" s="63">
        <f t="shared" si="0"/>
        <v>0</v>
      </c>
      <c r="L35" s="63">
        <f t="shared" si="7"/>
        <v>0</v>
      </c>
      <c r="M35" s="63">
        <v>0</v>
      </c>
      <c r="N35" s="63">
        <v>0</v>
      </c>
      <c r="O35" s="63">
        <f t="shared" si="1"/>
        <v>0</v>
      </c>
      <c r="P35" s="63">
        <v>0</v>
      </c>
      <c r="Q35" s="65">
        <v>0</v>
      </c>
      <c r="R35" s="65">
        <v>0</v>
      </c>
      <c r="S35" s="63">
        <f t="shared" si="2"/>
        <v>0</v>
      </c>
      <c r="T35" s="63">
        <f t="shared" si="3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52"/>
      <c r="B36" s="52"/>
      <c r="C36" s="58"/>
      <c r="D36" s="58"/>
      <c r="E36" s="58"/>
      <c r="F36" s="59">
        <v>0</v>
      </c>
      <c r="G36" s="59">
        <v>0</v>
      </c>
      <c r="H36" s="60">
        <f t="shared" si="6"/>
        <v>0</v>
      </c>
      <c r="I36" s="61"/>
      <c r="J36" s="62">
        <v>0</v>
      </c>
      <c r="K36" s="63">
        <f t="shared" si="0"/>
        <v>0</v>
      </c>
      <c r="L36" s="63">
        <f t="shared" si="7"/>
        <v>0</v>
      </c>
      <c r="M36" s="63">
        <v>0</v>
      </c>
      <c r="N36" s="63">
        <v>0</v>
      </c>
      <c r="O36" s="63">
        <f t="shared" si="1"/>
        <v>0</v>
      </c>
      <c r="P36" s="63">
        <v>0</v>
      </c>
      <c r="Q36" s="63">
        <v>0</v>
      </c>
      <c r="R36" s="65">
        <v>0</v>
      </c>
      <c r="S36" s="63">
        <f t="shared" si="2"/>
        <v>0</v>
      </c>
      <c r="T36" s="63">
        <f t="shared" si="3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52"/>
      <c r="B37" s="52"/>
      <c r="C37" s="54"/>
      <c r="D37" s="58"/>
      <c r="E37" s="58"/>
      <c r="F37" s="59">
        <v>0</v>
      </c>
      <c r="G37" s="59">
        <v>0</v>
      </c>
      <c r="H37" s="60">
        <f t="shared" si="6"/>
        <v>0</v>
      </c>
      <c r="I37" s="61"/>
      <c r="J37" s="62">
        <v>0</v>
      </c>
      <c r="K37" s="63">
        <f t="shared" si="0"/>
        <v>0</v>
      </c>
      <c r="L37" s="63">
        <f t="shared" si="7"/>
        <v>0</v>
      </c>
      <c r="M37" s="63">
        <v>0</v>
      </c>
      <c r="N37" s="63">
        <v>0</v>
      </c>
      <c r="O37" s="63">
        <f t="shared" si="1"/>
        <v>0</v>
      </c>
      <c r="P37" s="63">
        <v>0</v>
      </c>
      <c r="Q37" s="63">
        <v>0</v>
      </c>
      <c r="R37" s="63">
        <v>0</v>
      </c>
      <c r="S37" s="63">
        <f t="shared" si="2"/>
        <v>0</v>
      </c>
      <c r="T37" s="63">
        <f t="shared" si="3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52"/>
      <c r="B38" s="52"/>
      <c r="C38" s="58"/>
      <c r="D38" s="58"/>
      <c r="E38" s="58"/>
      <c r="F38" s="59">
        <v>0</v>
      </c>
      <c r="G38" s="59">
        <v>0</v>
      </c>
      <c r="H38" s="60">
        <f t="shared" si="6"/>
        <v>0</v>
      </c>
      <c r="I38" s="61"/>
      <c r="J38" s="62">
        <v>0</v>
      </c>
      <c r="K38" s="63">
        <f t="shared" si="0"/>
        <v>0</v>
      </c>
      <c r="L38" s="63">
        <f t="shared" si="7"/>
        <v>0</v>
      </c>
      <c r="M38" s="63">
        <v>0</v>
      </c>
      <c r="N38" s="63">
        <v>0</v>
      </c>
      <c r="O38" s="63">
        <f t="shared" si="1"/>
        <v>0</v>
      </c>
      <c r="P38" s="63">
        <v>0</v>
      </c>
      <c r="Q38" s="63">
        <v>0</v>
      </c>
      <c r="R38" s="63">
        <v>0</v>
      </c>
      <c r="S38" s="63">
        <f t="shared" si="2"/>
        <v>0</v>
      </c>
      <c r="T38" s="63">
        <f t="shared" si="3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52"/>
      <c r="B39" s="52"/>
      <c r="C39" s="58"/>
      <c r="D39" s="58"/>
      <c r="E39" s="58"/>
      <c r="F39" s="59">
        <v>0</v>
      </c>
      <c r="G39" s="59">
        <v>0</v>
      </c>
      <c r="H39" s="60">
        <f t="shared" si="6"/>
        <v>0</v>
      </c>
      <c r="I39" s="61"/>
      <c r="J39" s="62">
        <v>0</v>
      </c>
      <c r="K39" s="63">
        <f t="shared" si="0"/>
        <v>0</v>
      </c>
      <c r="L39" s="63">
        <f t="shared" si="7"/>
        <v>0</v>
      </c>
      <c r="M39" s="63">
        <v>0</v>
      </c>
      <c r="N39" s="63">
        <v>0</v>
      </c>
      <c r="O39" s="63">
        <f t="shared" si="1"/>
        <v>0</v>
      </c>
      <c r="P39" s="63">
        <v>0</v>
      </c>
      <c r="Q39" s="63">
        <v>0</v>
      </c>
      <c r="R39" s="63">
        <v>0</v>
      </c>
      <c r="S39" s="63">
        <f t="shared" si="2"/>
        <v>0</v>
      </c>
      <c r="T39" s="63">
        <f t="shared" si="3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52"/>
      <c r="B40" s="52"/>
      <c r="C40" s="54"/>
      <c r="D40" s="58"/>
      <c r="E40" s="58"/>
      <c r="F40" s="59">
        <v>0</v>
      </c>
      <c r="G40" s="59">
        <v>0</v>
      </c>
      <c r="H40" s="60">
        <f t="shared" si="6"/>
        <v>0</v>
      </c>
      <c r="I40" s="61"/>
      <c r="J40" s="62">
        <v>0</v>
      </c>
      <c r="K40" s="63">
        <f t="shared" si="0"/>
        <v>0</v>
      </c>
      <c r="L40" s="63">
        <f t="shared" si="7"/>
        <v>0</v>
      </c>
      <c r="M40" s="63">
        <v>0</v>
      </c>
      <c r="N40" s="63">
        <v>0</v>
      </c>
      <c r="O40" s="63">
        <f t="shared" si="1"/>
        <v>0</v>
      </c>
      <c r="P40" s="63">
        <v>0</v>
      </c>
      <c r="Q40" s="65">
        <v>0</v>
      </c>
      <c r="R40" s="65">
        <v>0</v>
      </c>
      <c r="S40" s="63">
        <f t="shared" si="2"/>
        <v>0</v>
      </c>
      <c r="T40" s="63">
        <f t="shared" si="3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52"/>
      <c r="B41" s="52"/>
      <c r="C41" s="54"/>
      <c r="D41" s="58"/>
      <c r="E41" s="58"/>
      <c r="F41" s="59">
        <v>0</v>
      </c>
      <c r="G41" s="59">
        <v>0</v>
      </c>
      <c r="H41" s="60">
        <f t="shared" si="6"/>
        <v>0</v>
      </c>
      <c r="I41" s="61"/>
      <c r="J41" s="62">
        <v>0</v>
      </c>
      <c r="K41" s="63">
        <f t="shared" si="0"/>
        <v>0</v>
      </c>
      <c r="L41" s="63">
        <f t="shared" si="7"/>
        <v>0</v>
      </c>
      <c r="M41" s="63">
        <v>0</v>
      </c>
      <c r="N41" s="63">
        <v>0</v>
      </c>
      <c r="O41" s="63">
        <f t="shared" si="1"/>
        <v>0</v>
      </c>
      <c r="P41" s="63">
        <v>0</v>
      </c>
      <c r="Q41" s="63">
        <v>0</v>
      </c>
      <c r="R41" s="63">
        <v>0</v>
      </c>
      <c r="S41" s="63">
        <f t="shared" si="2"/>
        <v>0</v>
      </c>
      <c r="T41" s="63">
        <f t="shared" si="3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52"/>
      <c r="B42" s="52"/>
      <c r="C42" s="58"/>
      <c r="D42" s="54"/>
      <c r="E42" s="58"/>
      <c r="F42" s="59">
        <v>0</v>
      </c>
      <c r="G42" s="59">
        <v>0</v>
      </c>
      <c r="H42" s="60">
        <f t="shared" si="6"/>
        <v>0</v>
      </c>
      <c r="I42" s="61"/>
      <c r="J42" s="62">
        <v>0</v>
      </c>
      <c r="K42" s="63">
        <f t="shared" si="0"/>
        <v>0</v>
      </c>
      <c r="L42" s="63">
        <f t="shared" si="7"/>
        <v>0</v>
      </c>
      <c r="M42" s="63">
        <v>0</v>
      </c>
      <c r="N42" s="63">
        <v>0</v>
      </c>
      <c r="O42" s="63">
        <f t="shared" si="1"/>
        <v>0</v>
      </c>
      <c r="P42" s="63">
        <v>0</v>
      </c>
      <c r="Q42" s="63">
        <v>0</v>
      </c>
      <c r="R42" s="63">
        <v>0</v>
      </c>
      <c r="S42" s="63">
        <f t="shared" si="2"/>
        <v>0</v>
      </c>
      <c r="T42" s="63">
        <f t="shared" si="3"/>
        <v>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>
      <c r="A43" s="66"/>
      <c r="B43" s="66"/>
      <c r="C43" s="66"/>
      <c r="D43" s="67" t="s">
        <v>61</v>
      </c>
      <c r="E43" s="68" t="s">
        <v>60</v>
      </c>
      <c r="F43" s="69">
        <f>SUM(F18:F42)</f>
        <v>134918</v>
      </c>
      <c r="G43" s="69">
        <f>SUM(G18:G42)</f>
        <v>0</v>
      </c>
      <c r="H43" s="69">
        <f>SUM(H18:H42)</f>
        <v>0</v>
      </c>
      <c r="I43" s="70" t="s">
        <v>60</v>
      </c>
      <c r="J43" s="69">
        <f t="shared" ref="J43:T43" si="8">SUM(J18:J42)</f>
        <v>0</v>
      </c>
      <c r="K43" s="69">
        <f t="shared" si="8"/>
        <v>134918</v>
      </c>
      <c r="L43" s="69">
        <f t="shared" si="8"/>
        <v>41514</v>
      </c>
      <c r="M43" s="69">
        <f t="shared" si="8"/>
        <v>495</v>
      </c>
      <c r="N43" s="69">
        <f t="shared" si="8"/>
        <v>0</v>
      </c>
      <c r="O43" s="56">
        <f t="shared" si="8"/>
        <v>1956</v>
      </c>
      <c r="P43" s="56">
        <f t="shared" si="8"/>
        <v>374</v>
      </c>
      <c r="Q43" s="56">
        <f t="shared" si="8"/>
        <v>11722</v>
      </c>
      <c r="R43" s="56">
        <f t="shared" si="8"/>
        <v>671</v>
      </c>
      <c r="S43" s="56">
        <f t="shared" si="8"/>
        <v>56732</v>
      </c>
      <c r="T43" s="56">
        <f t="shared" si="8"/>
        <v>191650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62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.75">
      <c r="A45" s="3" t="s">
        <v>63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 ht="12" customHeight="1">
      <c r="A46" s="3" t="s">
        <v>117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.75">
      <c r="A47" s="3" t="s">
        <v>101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 ht="12" thickBo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ht="12.75" thickTop="1" thickBot="1">
      <c r="A51" s="1"/>
      <c r="B51" s="13" t="s">
        <v>7</v>
      </c>
      <c r="C51" s="14"/>
      <c r="D51" s="14"/>
      <c r="E51" s="14"/>
      <c r="F51" s="14"/>
      <c r="G51" s="14"/>
      <c r="H51" s="14"/>
      <c r="I51" s="14"/>
      <c r="J51" s="71"/>
      <c r="K51" s="72"/>
      <c r="L51" s="7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74" ht="12" thickTop="1">
      <c r="A52" s="1"/>
      <c r="B52" s="74" t="s">
        <v>64</v>
      </c>
      <c r="C52" s="75"/>
      <c r="D52" s="75"/>
      <c r="E52" s="75"/>
      <c r="F52" s="75"/>
      <c r="G52" s="75"/>
      <c r="H52" s="75"/>
      <c r="I52" s="75"/>
      <c r="J52" s="75"/>
      <c r="K52" s="75"/>
      <c r="L52" s="7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74">
      <c r="A53" s="1"/>
      <c r="B53" s="18" t="s">
        <v>8</v>
      </c>
      <c r="C53" s="20" t="s">
        <v>9</v>
      </c>
      <c r="D53" s="20" t="s">
        <v>10</v>
      </c>
      <c r="E53" s="20" t="s">
        <v>11</v>
      </c>
      <c r="F53" s="20" t="s">
        <v>12</v>
      </c>
      <c r="G53" s="20" t="s">
        <v>13</v>
      </c>
      <c r="H53" s="20" t="s">
        <v>14</v>
      </c>
      <c r="I53" s="20" t="s">
        <v>15</v>
      </c>
      <c r="J53" s="20" t="s">
        <v>16</v>
      </c>
      <c r="K53" s="20" t="s">
        <v>17</v>
      </c>
      <c r="L53" s="77" t="s">
        <v>18</v>
      </c>
      <c r="M53" s="2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74">
      <c r="A54" s="1"/>
      <c r="B54" s="18"/>
      <c r="C54" s="19"/>
      <c r="D54" s="20"/>
      <c r="E54" s="19"/>
      <c r="F54" s="67" t="s">
        <v>65</v>
      </c>
      <c r="G54" s="78" t="s">
        <v>56</v>
      </c>
      <c r="H54" s="79" t="s">
        <v>66</v>
      </c>
      <c r="I54" s="79" t="s">
        <v>67</v>
      </c>
      <c r="J54" s="79" t="s">
        <v>68</v>
      </c>
      <c r="K54" s="79" t="s">
        <v>69</v>
      </c>
      <c r="L54" s="80"/>
      <c r="M54" s="2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74" ht="21.75">
      <c r="A55" s="25"/>
      <c r="B55" s="26" t="s">
        <v>0</v>
      </c>
      <c r="C55" s="27"/>
      <c r="D55" s="28" t="s">
        <v>0</v>
      </c>
      <c r="E55" s="28" t="s">
        <v>70</v>
      </c>
      <c r="F55" s="81" t="s">
        <v>71</v>
      </c>
      <c r="G55" s="29"/>
      <c r="H55" s="29" t="s">
        <v>0</v>
      </c>
      <c r="I55" s="82" t="s">
        <v>72</v>
      </c>
      <c r="J55" s="29" t="s">
        <v>73</v>
      </c>
      <c r="K55" s="29" t="s">
        <v>74</v>
      </c>
      <c r="L55" s="38" t="s">
        <v>0</v>
      </c>
      <c r="M55" s="34"/>
      <c r="N55" s="34"/>
      <c r="O55" s="3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74">
      <c r="A56" s="35"/>
      <c r="B56" s="36" t="s">
        <v>29</v>
      </c>
      <c r="C56" s="29" t="s">
        <v>29</v>
      </c>
      <c r="D56" s="29" t="s">
        <v>30</v>
      </c>
      <c r="E56" s="29" t="s">
        <v>75</v>
      </c>
      <c r="F56" s="29" t="s">
        <v>75</v>
      </c>
      <c r="G56" s="29" t="s">
        <v>76</v>
      </c>
      <c r="H56" s="29" t="s">
        <v>76</v>
      </c>
      <c r="I56" s="29" t="s">
        <v>75</v>
      </c>
      <c r="J56" s="29" t="s">
        <v>75</v>
      </c>
      <c r="K56" s="29" t="s">
        <v>75</v>
      </c>
      <c r="L56" s="83" t="s">
        <v>77</v>
      </c>
      <c r="M56" s="34"/>
      <c r="N56" s="34"/>
      <c r="O56" s="3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74" ht="12" thickBot="1">
      <c r="A57" s="41" t="s">
        <v>42</v>
      </c>
      <c r="B57" s="42" t="s">
        <v>43</v>
      </c>
      <c r="C57" s="43" t="s">
        <v>78</v>
      </c>
      <c r="D57" s="43" t="s">
        <v>45</v>
      </c>
      <c r="E57" s="43"/>
      <c r="F57" s="84" t="s">
        <v>79</v>
      </c>
      <c r="G57" s="84" t="s">
        <v>79</v>
      </c>
      <c r="H57" s="84" t="s">
        <v>80</v>
      </c>
      <c r="I57" s="84" t="s">
        <v>81</v>
      </c>
      <c r="J57" s="84" t="s">
        <v>81</v>
      </c>
      <c r="K57" s="84" t="s">
        <v>82</v>
      </c>
      <c r="L57" s="48" t="s">
        <v>52</v>
      </c>
      <c r="M57" s="34"/>
      <c r="N57" s="34"/>
      <c r="O57" s="3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74" ht="12" thickTop="1">
      <c r="A58" s="52">
        <v>1</v>
      </c>
      <c r="B58" s="54" t="str">
        <f t="shared" ref="B58:D63" si="9">+B18</f>
        <v>----</v>
      </c>
      <c r="C58" s="85" t="str">
        <f t="shared" si="9"/>
        <v>DIRECTOR</v>
      </c>
      <c r="D58" s="54" t="str">
        <f t="shared" si="9"/>
        <v>Jayne T. Flores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6">
        <f t="shared" ref="L58:L82" si="10">+E58+F58+G58+H58+I58+J58+K58</f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74">
      <c r="A59" s="52">
        <f t="shared" ref="A59:A64" si="11">A58+1</f>
        <v>2</v>
      </c>
      <c r="B59" s="54" t="str">
        <f t="shared" si="9"/>
        <v>----</v>
      </c>
      <c r="C59" s="54" t="str">
        <f t="shared" si="9"/>
        <v>Program Coordinator III</v>
      </c>
      <c r="D59" s="54" t="str">
        <f t="shared" si="9"/>
        <v>Evonnie Hocog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62">
        <v>0</v>
      </c>
      <c r="K59" s="62">
        <v>0</v>
      </c>
      <c r="L59" s="63">
        <f t="shared" si="10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74">
      <c r="A60" s="52">
        <f t="shared" si="11"/>
        <v>3</v>
      </c>
      <c r="B60" s="54" t="str">
        <f t="shared" si="9"/>
        <v>----</v>
      </c>
      <c r="C60" s="54">
        <f t="shared" si="9"/>
        <v>0</v>
      </c>
      <c r="D60" s="54">
        <f t="shared" si="9"/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62">
        <v>0</v>
      </c>
      <c r="K60" s="62">
        <v>0</v>
      </c>
      <c r="L60" s="63">
        <f t="shared" si="10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74">
      <c r="A61" s="52">
        <f t="shared" si="11"/>
        <v>4</v>
      </c>
      <c r="B61" s="54">
        <f t="shared" si="9"/>
        <v>0</v>
      </c>
      <c r="C61" s="54">
        <f t="shared" si="9"/>
        <v>0</v>
      </c>
      <c r="D61" s="54">
        <f t="shared" si="9"/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62">
        <v>0</v>
      </c>
      <c r="K61" s="62">
        <v>0</v>
      </c>
      <c r="L61" s="63">
        <f t="shared" si="10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74">
      <c r="A62" s="52">
        <f t="shared" si="11"/>
        <v>5</v>
      </c>
      <c r="B62" s="54">
        <f t="shared" si="9"/>
        <v>0</v>
      </c>
      <c r="C62" s="54">
        <f t="shared" si="9"/>
        <v>0</v>
      </c>
      <c r="D62" s="54">
        <f t="shared" si="9"/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62">
        <v>0</v>
      </c>
      <c r="K62" s="62">
        <v>0</v>
      </c>
      <c r="L62" s="63">
        <f t="shared" si="10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74">
      <c r="A63" s="52">
        <f t="shared" si="11"/>
        <v>6</v>
      </c>
      <c r="B63" s="54">
        <f t="shared" si="9"/>
        <v>0</v>
      </c>
      <c r="C63" s="54">
        <f t="shared" si="9"/>
        <v>0</v>
      </c>
      <c r="D63" s="54">
        <f t="shared" si="9"/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62">
        <v>0</v>
      </c>
      <c r="K63" s="62">
        <v>0</v>
      </c>
      <c r="L63" s="63">
        <f t="shared" si="10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74">
      <c r="A64" s="52">
        <f t="shared" si="11"/>
        <v>7</v>
      </c>
      <c r="B64" s="54"/>
      <c r="C64" s="54">
        <f>+C24</f>
        <v>0</v>
      </c>
      <c r="D64" s="54">
        <f>+D24</f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62">
        <v>0</v>
      </c>
      <c r="K64" s="62">
        <v>0</v>
      </c>
      <c r="L64" s="63">
        <f t="shared" si="10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52"/>
      <c r="B65" s="54"/>
      <c r="C65" s="54"/>
      <c r="D65" s="54"/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62">
        <v>0</v>
      </c>
      <c r="K65" s="62">
        <v>0</v>
      </c>
      <c r="L65" s="63">
        <f t="shared" si="10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52"/>
      <c r="B66" s="54"/>
      <c r="C66" s="54"/>
      <c r="D66" s="54"/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62">
        <v>0</v>
      </c>
      <c r="K66" s="62">
        <v>0</v>
      </c>
      <c r="L66" s="63">
        <f t="shared" si="10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52"/>
      <c r="B67" s="54"/>
      <c r="C67" s="54"/>
      <c r="D67" s="54"/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62">
        <v>0</v>
      </c>
      <c r="K67" s="62">
        <v>0</v>
      </c>
      <c r="L67" s="63">
        <f t="shared" si="10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52"/>
      <c r="B68" s="54"/>
      <c r="C68" s="54"/>
      <c r="D68" s="54"/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62">
        <v>0</v>
      </c>
      <c r="K68" s="62">
        <v>0</v>
      </c>
      <c r="L68" s="63">
        <f t="shared" si="10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52"/>
      <c r="B69" s="54"/>
      <c r="C69" s="54"/>
      <c r="D69" s="54"/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62">
        <v>0</v>
      </c>
      <c r="K69" s="62">
        <v>0</v>
      </c>
      <c r="L69" s="63">
        <f t="shared" si="10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52"/>
      <c r="B70" s="54"/>
      <c r="C70" s="54"/>
      <c r="D70" s="54"/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62">
        <v>0</v>
      </c>
      <c r="K70" s="62">
        <v>0</v>
      </c>
      <c r="L70" s="63">
        <f t="shared" si="10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52"/>
      <c r="B71" s="54"/>
      <c r="C71" s="54"/>
      <c r="D71" s="54"/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62">
        <v>0</v>
      </c>
      <c r="K71" s="62">
        <v>0</v>
      </c>
      <c r="L71" s="63">
        <f t="shared" si="10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52"/>
      <c r="B72" s="54"/>
      <c r="C72" s="54"/>
      <c r="D72" s="54"/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62">
        <v>0</v>
      </c>
      <c r="K72" s="62">
        <v>0</v>
      </c>
      <c r="L72" s="63">
        <f t="shared" si="10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52"/>
      <c r="B73" s="54"/>
      <c r="C73" s="54"/>
      <c r="D73" s="54"/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62">
        <v>0</v>
      </c>
      <c r="K73" s="62">
        <v>0</v>
      </c>
      <c r="L73" s="63">
        <f t="shared" si="10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52"/>
      <c r="B74" s="54"/>
      <c r="C74" s="54"/>
      <c r="D74" s="54"/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62">
        <v>0</v>
      </c>
      <c r="K74" s="62">
        <v>0</v>
      </c>
      <c r="L74" s="63">
        <f t="shared" si="10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52"/>
      <c r="B75" s="54"/>
      <c r="C75" s="54"/>
      <c r="D75" s="54"/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62">
        <v>0</v>
      </c>
      <c r="K75" s="62">
        <v>0</v>
      </c>
      <c r="L75" s="63">
        <f t="shared" si="10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52"/>
      <c r="B76" s="54"/>
      <c r="C76" s="54"/>
      <c r="D76" s="54"/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62">
        <v>0</v>
      </c>
      <c r="K76" s="62">
        <v>0</v>
      </c>
      <c r="L76" s="63">
        <f t="shared" si="10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52"/>
      <c r="B77" s="54"/>
      <c r="C77" s="54"/>
      <c r="D77" s="54"/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62">
        <v>0</v>
      </c>
      <c r="K77" s="62">
        <v>0</v>
      </c>
      <c r="L77" s="63">
        <f t="shared" si="10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52"/>
      <c r="B78" s="54"/>
      <c r="C78" s="54"/>
      <c r="D78" s="54"/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62">
        <v>0</v>
      </c>
      <c r="K78" s="62">
        <v>0</v>
      </c>
      <c r="L78" s="63">
        <f t="shared" si="10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52"/>
      <c r="B79" s="54"/>
      <c r="C79" s="54"/>
      <c r="D79" s="54"/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62">
        <v>0</v>
      </c>
      <c r="K79" s="62">
        <v>0</v>
      </c>
      <c r="L79" s="63">
        <f t="shared" si="10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52"/>
      <c r="B80" s="54"/>
      <c r="C80" s="54"/>
      <c r="D80" s="54"/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62">
        <v>0</v>
      </c>
      <c r="K80" s="62">
        <v>0</v>
      </c>
      <c r="L80" s="63">
        <f t="shared" si="10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>
      <c r="A81" s="52"/>
      <c r="B81" s="54"/>
      <c r="C81" s="54"/>
      <c r="D81" s="54"/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62">
        <v>0</v>
      </c>
      <c r="K81" s="62">
        <v>0</v>
      </c>
      <c r="L81" s="63">
        <f t="shared" si="10"/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>
      <c r="A82" s="52"/>
      <c r="B82" s="54"/>
      <c r="C82" s="54"/>
      <c r="D82" s="54"/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62">
        <v>0</v>
      </c>
      <c r="K82" s="62">
        <v>0</v>
      </c>
      <c r="L82" s="63">
        <f t="shared" si="10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>
      <c r="A83" s="66"/>
      <c r="B83" s="66"/>
      <c r="C83" s="66"/>
      <c r="D83" s="67" t="s">
        <v>83</v>
      </c>
      <c r="E83" s="69">
        <f t="shared" ref="E83:L83" si="12">SUM(E58:E82)</f>
        <v>0</v>
      </c>
      <c r="F83" s="69">
        <f t="shared" si="12"/>
        <v>0</v>
      </c>
      <c r="G83" s="69">
        <f t="shared" si="12"/>
        <v>0</v>
      </c>
      <c r="H83" s="69">
        <f t="shared" si="12"/>
        <v>0</v>
      </c>
      <c r="I83" s="69">
        <f t="shared" si="12"/>
        <v>0</v>
      </c>
      <c r="J83" s="69">
        <f t="shared" si="12"/>
        <v>0</v>
      </c>
      <c r="K83" s="69">
        <f t="shared" si="12"/>
        <v>0</v>
      </c>
      <c r="L83" s="69">
        <f t="shared" si="12"/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>
      <c r="A84" s="1" t="s">
        <v>65</v>
      </c>
      <c r="B84" s="1" t="s">
        <v>84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66">
      <c r="A85" s="1" t="s">
        <v>56</v>
      </c>
      <c r="B85" s="1" t="s">
        <v>85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1:66">
      <c r="A86" s="1" t="s">
        <v>66</v>
      </c>
      <c r="B86" s="1" t="s">
        <v>86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66">
      <c r="A87" s="1" t="s">
        <v>67</v>
      </c>
      <c r="B87" s="1" t="s">
        <v>87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66">
      <c r="A88" s="1" t="s">
        <v>68</v>
      </c>
      <c r="B88" s="1" t="s">
        <v>88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66">
      <c r="A89" s="1" t="s">
        <v>69</v>
      </c>
      <c r="B89" s="1" t="s">
        <v>89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6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6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6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6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6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6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6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</sheetData>
  <mergeCells count="1">
    <mergeCell ref="I15:J16"/>
  </mergeCells>
  <printOptions horizontalCentered="1"/>
  <pageMargins left="0.2" right="0.2" top="1" bottom="0.25" header="0.3" footer="0.3"/>
  <pageSetup paperSize="5" scale="80" fitToHeight="0" orientation="landscape" r:id="rId1"/>
  <headerFooter>
    <oddHeader>&amp;C&amp;"Times New Roman,Bold"Government of Guam 
Fiscal Year 2025
Agency Staffing Pattern
(CURRENT)&amp;R&amp;"Times New Roman,Bold"[BBMR SP-1]</oddHeader>
  </headerFooter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198E4-B90B-4DA9-84DD-2A0100AC3AD2}">
  <sheetPr>
    <pageSetUpPr fitToPage="1"/>
  </sheetPr>
  <dimension ref="A1:BV123"/>
  <sheetViews>
    <sheetView view="pageLayout" zoomScaleNormal="130" workbookViewId="0">
      <selection activeCell="L10" sqref="L10"/>
    </sheetView>
  </sheetViews>
  <sheetFormatPr defaultColWidth="8.77734375" defaultRowHeight="11.25"/>
  <cols>
    <col min="1" max="1" width="2.77734375" style="6" customWidth="1"/>
    <col min="2" max="2" width="5.77734375" style="6" customWidth="1"/>
    <col min="3" max="3" width="19.44140625" style="6" customWidth="1"/>
    <col min="4" max="4" width="17.77734375" style="6" customWidth="1"/>
    <col min="5" max="5" width="8" style="6" customWidth="1"/>
    <col min="6" max="6" width="8.21875" style="6" customWidth="1"/>
    <col min="7" max="7" width="8.77734375" style="6" customWidth="1"/>
    <col min="8" max="8" width="8.109375" style="6" customWidth="1"/>
    <col min="9" max="9" width="9.44140625" style="6" customWidth="1"/>
    <col min="10" max="10" width="6.77734375" style="6" customWidth="1"/>
    <col min="11" max="11" width="7.6640625" style="6" customWidth="1"/>
    <col min="12" max="12" width="10.77734375" style="6" customWidth="1"/>
    <col min="13" max="14" width="8.6640625" style="6" customWidth="1"/>
    <col min="15" max="15" width="8" style="6" customWidth="1"/>
    <col min="16" max="16" width="6.77734375" style="6" customWidth="1"/>
    <col min="17" max="20" width="8.77734375" style="6" customWidth="1"/>
    <col min="21" max="16384" width="8.77734375" style="6"/>
  </cols>
  <sheetData>
    <row r="1" spans="1:74" ht="15.7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 t="s">
        <v>0</v>
      </c>
      <c r="T1" s="1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</row>
    <row r="2" spans="1:74" s="11" customFormat="1" ht="12.75">
      <c r="A2" s="7" t="s">
        <v>1</v>
      </c>
      <c r="B2" s="8"/>
      <c r="C2" s="8"/>
      <c r="D2" s="7" t="s">
        <v>2</v>
      </c>
      <c r="E2" s="8"/>
      <c r="F2" s="7" t="s">
        <v>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</row>
    <row r="3" spans="1:74" s="11" customFormat="1" ht="8.1" customHeight="1">
      <c r="A3" s="7"/>
      <c r="B3" s="8"/>
      <c r="C3" s="8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</row>
    <row r="4" spans="1:74" s="11" customFormat="1" ht="12.75">
      <c r="A4" s="7" t="s">
        <v>3</v>
      </c>
      <c r="B4" s="8"/>
      <c r="C4" s="8"/>
      <c r="D4" s="7" t="s">
        <v>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</row>
    <row r="5" spans="1:74" s="11" customFormat="1" ht="8.1" customHeight="1">
      <c r="A5" s="7"/>
      <c r="B5" s="8"/>
      <c r="C5" s="8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</row>
    <row r="6" spans="1:74" s="11" customFormat="1" ht="12.75">
      <c r="A6" s="7" t="s">
        <v>5</v>
      </c>
      <c r="B6" s="8"/>
      <c r="C6" s="8"/>
      <c r="D6" s="7" t="s">
        <v>112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</row>
    <row r="7" spans="1:74" s="11" customFormat="1" ht="8.1" customHeight="1">
      <c r="A7" s="7"/>
      <c r="B7" s="8"/>
      <c r="C7" s="8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</row>
    <row r="8" spans="1:74" s="11" customFormat="1" ht="14.25">
      <c r="A8" s="7" t="s">
        <v>6</v>
      </c>
      <c r="B8" s="8"/>
      <c r="C8" s="8"/>
      <c r="D8" s="7" t="s">
        <v>113</v>
      </c>
      <c r="E8" s="106" t="s">
        <v>114</v>
      </c>
      <c r="F8" s="8"/>
      <c r="G8" s="8"/>
      <c r="H8" s="8"/>
      <c r="I8" s="8"/>
      <c r="J8" s="8"/>
      <c r="K8" s="8"/>
      <c r="L8" s="12"/>
      <c r="M8" s="12"/>
      <c r="N8" s="12"/>
      <c r="O8" s="12"/>
      <c r="P8" s="12"/>
      <c r="Q8" s="12"/>
      <c r="R8" s="12"/>
      <c r="S8" s="12"/>
      <c r="T8" s="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</row>
    <row r="9" spans="1:74" ht="15">
      <c r="A9" s="1"/>
      <c r="B9" s="1"/>
      <c r="C9" s="1"/>
      <c r="D9" s="3"/>
      <c r="E9" s="105"/>
      <c r="F9"/>
      <c r="G9"/>
      <c r="H9"/>
      <c r="I9"/>
      <c r="J9"/>
      <c r="K9" s="104"/>
      <c r="L9" s="103"/>
      <c r="M9" s="1"/>
      <c r="N9" s="1"/>
      <c r="O9" s="1"/>
      <c r="P9" s="1"/>
      <c r="Q9"/>
      <c r="R9"/>
      <c r="S9" s="1"/>
      <c r="T9" s="1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</row>
    <row r="10" spans="1:74" ht="15">
      <c r="A10" s="1"/>
      <c r="B10" s="1"/>
      <c r="C10" s="1"/>
      <c r="D10" s="3"/>
      <c r="E10" s="107"/>
      <c r="F10"/>
      <c r="G10"/>
      <c r="H10"/>
      <c r="I10"/>
      <c r="J10"/>
      <c r="K10" s="1"/>
      <c r="L10" s="1"/>
      <c r="M10" s="1"/>
      <c r="N10" s="1"/>
      <c r="O10" s="1"/>
      <c r="P10" s="1"/>
      <c r="Q10"/>
      <c r="R10"/>
      <c r="S10" s="1"/>
      <c r="T10" s="1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</row>
    <row r="11" spans="1:74" ht="15.75" thickBot="1">
      <c r="A11" s="1"/>
      <c r="B11" s="1"/>
      <c r="C11" s="100"/>
      <c r="D11" s="1"/>
      <c r="E11" s="3"/>
      <c r="F11"/>
      <c r="G11"/>
      <c r="H11"/>
      <c r="I11"/>
      <c r="J11"/>
      <c r="K11" s="1"/>
      <c r="L11" s="1"/>
      <c r="M11" s="1"/>
      <c r="N11" s="1"/>
      <c r="O11" s="1"/>
      <c r="P11" s="1"/>
      <c r="Q11"/>
      <c r="R11"/>
      <c r="S11" s="1"/>
      <c r="T11" s="1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</row>
    <row r="12" spans="1:74" ht="12.75" thickTop="1" thickBot="1">
      <c r="A12" s="1"/>
      <c r="B12" s="13" t="s">
        <v>7</v>
      </c>
      <c r="C12" s="14"/>
      <c r="D12" s="14"/>
      <c r="E12" s="14"/>
      <c r="F12" s="14"/>
      <c r="G12" s="14"/>
      <c r="H12" s="14"/>
      <c r="I12" s="14"/>
      <c r="J12" s="15"/>
      <c r="K12" s="1"/>
      <c r="L12" s="1"/>
      <c r="M12" s="1"/>
      <c r="N12" s="1"/>
      <c r="O12" s="1"/>
      <c r="P12" s="1"/>
      <c r="Q12" s="13" t="s">
        <v>7</v>
      </c>
      <c r="R12" s="15"/>
      <c r="S12" s="1"/>
      <c r="T12" s="1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</row>
    <row r="13" spans="1:74" ht="12" thickTop="1">
      <c r="A13" s="1"/>
      <c r="B13" s="16"/>
      <c r="C13" s="1"/>
      <c r="D13" s="1"/>
      <c r="E13" s="1"/>
      <c r="F13" s="1"/>
      <c r="G13" s="1"/>
      <c r="H13" s="1"/>
      <c r="I13" s="1"/>
      <c r="J13" s="17"/>
      <c r="K13" s="1"/>
      <c r="L13" s="1"/>
      <c r="M13" s="1"/>
      <c r="N13" s="1"/>
      <c r="O13" s="1"/>
      <c r="P13" s="1"/>
      <c r="Q13" s="16"/>
      <c r="R13" s="17"/>
      <c r="S13" s="1"/>
      <c r="T13" s="1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</row>
    <row r="14" spans="1:74">
      <c r="A14" s="1"/>
      <c r="B14" s="18" t="s">
        <v>8</v>
      </c>
      <c r="C14" s="19" t="s">
        <v>9</v>
      </c>
      <c r="D14" s="20" t="s">
        <v>10</v>
      </c>
      <c r="E14" s="19" t="s">
        <v>11</v>
      </c>
      <c r="F14" s="20" t="s">
        <v>12</v>
      </c>
      <c r="G14" s="21" t="s">
        <v>13</v>
      </c>
      <c r="H14" s="21" t="s">
        <v>14</v>
      </c>
      <c r="I14" s="21" t="s">
        <v>15</v>
      </c>
      <c r="J14" s="22" t="s">
        <v>16</v>
      </c>
      <c r="K14" s="19" t="s">
        <v>17</v>
      </c>
      <c r="L14" s="19" t="s">
        <v>18</v>
      </c>
      <c r="M14" s="20" t="s">
        <v>19</v>
      </c>
      <c r="N14" s="20" t="s">
        <v>20</v>
      </c>
      <c r="O14" s="20" t="s">
        <v>21</v>
      </c>
      <c r="P14" s="20" t="s">
        <v>22</v>
      </c>
      <c r="Q14" s="23" t="s">
        <v>23</v>
      </c>
      <c r="R14" s="22" t="s">
        <v>24</v>
      </c>
      <c r="S14" s="23" t="s">
        <v>25</v>
      </c>
      <c r="T14" s="24" t="s">
        <v>26</v>
      </c>
      <c r="U14" s="2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</row>
    <row r="15" spans="1:74">
      <c r="A15" s="25"/>
      <c r="B15" s="26" t="s">
        <v>0</v>
      </c>
      <c r="C15" s="27"/>
      <c r="D15" s="28" t="s">
        <v>0</v>
      </c>
      <c r="E15" s="28" t="s">
        <v>0</v>
      </c>
      <c r="F15" s="28" t="s">
        <v>0</v>
      </c>
      <c r="G15" s="29"/>
      <c r="H15" s="29" t="s">
        <v>0</v>
      </c>
      <c r="I15" s="108" t="s">
        <v>27</v>
      </c>
      <c r="J15" s="109"/>
      <c r="K15" s="30" t="s">
        <v>0</v>
      </c>
      <c r="L15" s="25"/>
      <c r="M15" s="30"/>
      <c r="N15" s="30"/>
      <c r="O15" s="30" t="s">
        <v>28</v>
      </c>
      <c r="P15" s="30"/>
      <c r="Q15" s="31"/>
      <c r="R15" s="32"/>
      <c r="S15" s="33"/>
      <c r="T15" s="33"/>
      <c r="U15" s="34"/>
      <c r="V15" s="34"/>
      <c r="W15" s="3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</row>
    <row r="16" spans="1:74">
      <c r="A16" s="35"/>
      <c r="B16" s="36" t="s">
        <v>29</v>
      </c>
      <c r="C16" s="29" t="s">
        <v>29</v>
      </c>
      <c r="D16" s="29" t="s">
        <v>30</v>
      </c>
      <c r="E16" s="29" t="s">
        <v>31</v>
      </c>
      <c r="F16" s="29" t="s">
        <v>0</v>
      </c>
      <c r="G16" s="29"/>
      <c r="H16" s="29" t="s">
        <v>0</v>
      </c>
      <c r="I16" s="110"/>
      <c r="J16" s="111"/>
      <c r="K16" s="37" t="s">
        <v>32</v>
      </c>
      <c r="L16" s="38" t="s">
        <v>33</v>
      </c>
      <c r="M16" s="38" t="s">
        <v>34</v>
      </c>
      <c r="N16" s="38" t="s">
        <v>35</v>
      </c>
      <c r="O16" s="38" t="s">
        <v>36</v>
      </c>
      <c r="P16" s="25" t="s">
        <v>37</v>
      </c>
      <c r="Q16" s="26" t="s">
        <v>38</v>
      </c>
      <c r="R16" s="39" t="s">
        <v>39</v>
      </c>
      <c r="S16" s="33" t="s">
        <v>40</v>
      </c>
      <c r="T16" s="40" t="s">
        <v>41</v>
      </c>
      <c r="U16" s="34"/>
      <c r="V16" s="34"/>
      <c r="W16" s="3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</row>
    <row r="17" spans="1:74" ht="12" thickBot="1">
      <c r="A17" s="41" t="s">
        <v>42</v>
      </c>
      <c r="B17" s="42" t="s">
        <v>43</v>
      </c>
      <c r="C17" s="43" t="s">
        <v>44</v>
      </c>
      <c r="D17" s="43" t="s">
        <v>45</v>
      </c>
      <c r="E17" s="43" t="s">
        <v>46</v>
      </c>
      <c r="F17" s="43" t="s">
        <v>47</v>
      </c>
      <c r="G17" s="43" t="s">
        <v>48</v>
      </c>
      <c r="H17" s="43" t="s">
        <v>49</v>
      </c>
      <c r="I17" s="44" t="s">
        <v>50</v>
      </c>
      <c r="J17" s="45" t="s">
        <v>51</v>
      </c>
      <c r="K17" s="46" t="s">
        <v>52</v>
      </c>
      <c r="L17" s="47" t="s">
        <v>108</v>
      </c>
      <c r="M17" s="48" t="s">
        <v>53</v>
      </c>
      <c r="N17" s="48" t="s">
        <v>54</v>
      </c>
      <c r="O17" s="48" t="s">
        <v>55</v>
      </c>
      <c r="P17" s="49" t="s">
        <v>56</v>
      </c>
      <c r="Q17" s="50" t="s">
        <v>57</v>
      </c>
      <c r="R17" s="51" t="s">
        <v>57</v>
      </c>
      <c r="S17" s="46" t="s">
        <v>58</v>
      </c>
      <c r="T17" s="48" t="s">
        <v>59</v>
      </c>
      <c r="U17" s="34"/>
      <c r="V17" s="34"/>
      <c r="W17" s="3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</row>
    <row r="18" spans="1:74" ht="12" thickTop="1">
      <c r="A18" s="52">
        <v>1</v>
      </c>
      <c r="B18" s="53" t="s">
        <v>60</v>
      </c>
      <c r="C18" s="85" t="s">
        <v>93</v>
      </c>
      <c r="D18" s="54" t="s">
        <v>115</v>
      </c>
      <c r="E18" s="54" t="s">
        <v>60</v>
      </c>
      <c r="F18" s="88">
        <v>58450</v>
      </c>
      <c r="G18" s="88">
        <v>0</v>
      </c>
      <c r="H18" s="88">
        <f>+L58</f>
        <v>0</v>
      </c>
      <c r="I18" s="89"/>
      <c r="J18" s="88">
        <v>0</v>
      </c>
      <c r="K18" s="90">
        <f t="shared" ref="K18:K42" si="0">(+F18+G18+H18+J18)</f>
        <v>58450</v>
      </c>
      <c r="L18" s="90">
        <f>ROUND((K18*0.3077),0)</f>
        <v>17985</v>
      </c>
      <c r="M18" s="90">
        <v>495</v>
      </c>
      <c r="N18" s="90">
        <v>0</v>
      </c>
      <c r="O18" s="90">
        <f t="shared" ref="O18:O42" si="1">ROUND((K18*0.0145),0)</f>
        <v>848</v>
      </c>
      <c r="P18" s="90">
        <v>187</v>
      </c>
      <c r="Q18" s="91">
        <v>4801</v>
      </c>
      <c r="R18" s="91">
        <v>342</v>
      </c>
      <c r="S18" s="90">
        <f t="shared" ref="S18:S42" si="2">+L18+M18+N18+O18+P18+Q18+R18</f>
        <v>24658</v>
      </c>
      <c r="T18" s="90">
        <f t="shared" ref="T18:T42" si="3">+K18+S18</f>
        <v>83108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1:74">
      <c r="A19" s="52">
        <f t="shared" ref="A19:A24" si="4">A18+1</f>
        <v>2</v>
      </c>
      <c r="B19" s="57" t="s">
        <v>60</v>
      </c>
      <c r="C19" s="54" t="s">
        <v>93</v>
      </c>
      <c r="D19" s="58" t="s">
        <v>116</v>
      </c>
      <c r="E19" s="58" t="s">
        <v>60</v>
      </c>
      <c r="F19" s="92">
        <v>47301</v>
      </c>
      <c r="G19" s="92">
        <v>0</v>
      </c>
      <c r="H19" s="88">
        <f>+L59</f>
        <v>0</v>
      </c>
      <c r="I19" s="93"/>
      <c r="J19" s="88">
        <v>0</v>
      </c>
      <c r="K19" s="90">
        <f t="shared" si="0"/>
        <v>47301</v>
      </c>
      <c r="L19" s="90">
        <f t="shared" ref="L19" si="5">ROUND((K19*0.3077),0)</f>
        <v>14555</v>
      </c>
      <c r="M19" s="90">
        <v>495</v>
      </c>
      <c r="N19" s="90">
        <v>0</v>
      </c>
      <c r="O19" s="90">
        <f t="shared" si="1"/>
        <v>686</v>
      </c>
      <c r="P19" s="90">
        <v>187</v>
      </c>
      <c r="Q19" s="90">
        <v>0</v>
      </c>
      <c r="R19" s="90">
        <v>0</v>
      </c>
      <c r="S19" s="90">
        <f t="shared" si="2"/>
        <v>15923</v>
      </c>
      <c r="T19" s="90">
        <f t="shared" si="3"/>
        <v>63224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4">
      <c r="A20" s="52">
        <f t="shared" si="4"/>
        <v>3</v>
      </c>
      <c r="B20" s="57" t="s">
        <v>60</v>
      </c>
      <c r="C20" s="58"/>
      <c r="D20" s="58"/>
      <c r="E20" s="58"/>
      <c r="F20" s="92"/>
      <c r="G20" s="92"/>
      <c r="H20" s="88"/>
      <c r="I20" s="93"/>
      <c r="J20" s="88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</row>
    <row r="21" spans="1:74">
      <c r="A21" s="52">
        <f t="shared" si="4"/>
        <v>4</v>
      </c>
      <c r="B21" s="57"/>
      <c r="C21" s="58"/>
      <c r="D21" s="58"/>
      <c r="E21" s="58"/>
      <c r="F21" s="92"/>
      <c r="G21" s="92"/>
      <c r="H21" s="88"/>
      <c r="I21" s="93"/>
      <c r="J21" s="88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1:74">
      <c r="A22" s="52">
        <f t="shared" si="4"/>
        <v>5</v>
      </c>
      <c r="B22" s="57"/>
      <c r="C22" s="54"/>
      <c r="D22" s="58"/>
      <c r="E22" s="58"/>
      <c r="F22" s="92"/>
      <c r="G22" s="92"/>
      <c r="H22" s="88"/>
      <c r="I22" s="93"/>
      <c r="J22" s="88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1:74">
      <c r="A23" s="52">
        <f t="shared" si="4"/>
        <v>6</v>
      </c>
      <c r="B23" s="57"/>
      <c r="C23" s="58"/>
      <c r="D23" s="58"/>
      <c r="E23" s="57"/>
      <c r="F23" s="92"/>
      <c r="G23" s="92"/>
      <c r="H23" s="88"/>
      <c r="I23" s="93"/>
      <c r="J23" s="88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1:74">
      <c r="A24" s="52">
        <f t="shared" si="4"/>
        <v>7</v>
      </c>
      <c r="B24" s="52"/>
      <c r="C24" s="94"/>
      <c r="D24" s="86"/>
      <c r="E24" s="94"/>
      <c r="F24" s="95"/>
      <c r="G24" s="96"/>
      <c r="H24" s="97"/>
      <c r="I24" s="98"/>
      <c r="J24" s="97"/>
      <c r="K24" s="90"/>
      <c r="L24" s="90"/>
      <c r="M24" s="90"/>
      <c r="N24" s="90"/>
      <c r="O24" s="90"/>
      <c r="P24" s="90"/>
      <c r="Q24" s="99"/>
      <c r="R24" s="99"/>
      <c r="S24" s="90"/>
      <c r="T24" s="9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</row>
    <row r="25" spans="1:74">
      <c r="A25" s="52"/>
      <c r="B25" s="52"/>
      <c r="C25" s="58"/>
      <c r="D25" s="58"/>
      <c r="E25" s="58"/>
      <c r="F25" s="59">
        <v>0</v>
      </c>
      <c r="G25" s="59">
        <v>0</v>
      </c>
      <c r="H25" s="60">
        <f t="shared" ref="H25:H42" si="6">+L65</f>
        <v>0</v>
      </c>
      <c r="I25" s="61"/>
      <c r="J25" s="62">
        <v>0</v>
      </c>
      <c r="K25" s="63">
        <f t="shared" si="0"/>
        <v>0</v>
      </c>
      <c r="L25" s="63">
        <f>ROUND((K25*0.2843),0)</f>
        <v>0</v>
      </c>
      <c r="M25" s="63">
        <v>0</v>
      </c>
      <c r="N25" s="63">
        <v>0</v>
      </c>
      <c r="O25" s="63">
        <f t="shared" si="1"/>
        <v>0</v>
      </c>
      <c r="P25" s="63">
        <v>0</v>
      </c>
      <c r="Q25" s="63">
        <v>0</v>
      </c>
      <c r="R25" s="63">
        <v>0</v>
      </c>
      <c r="S25" s="63">
        <f t="shared" si="2"/>
        <v>0</v>
      </c>
      <c r="T25" s="63">
        <f t="shared" si="3"/>
        <v>0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</row>
    <row r="26" spans="1:74">
      <c r="A26" s="52"/>
      <c r="B26" s="52"/>
      <c r="C26" s="58"/>
      <c r="D26" s="58"/>
      <c r="E26" s="58"/>
      <c r="F26" s="59">
        <v>0</v>
      </c>
      <c r="G26" s="59">
        <v>0</v>
      </c>
      <c r="H26" s="60">
        <f t="shared" si="6"/>
        <v>0</v>
      </c>
      <c r="I26" s="61"/>
      <c r="J26" s="62">
        <v>0</v>
      </c>
      <c r="K26" s="63">
        <f t="shared" si="0"/>
        <v>0</v>
      </c>
      <c r="L26" s="63">
        <f t="shared" ref="L26:L42" si="7">ROUND((K26*0.2943),0)</f>
        <v>0</v>
      </c>
      <c r="M26" s="63">
        <v>0</v>
      </c>
      <c r="N26" s="63">
        <v>0</v>
      </c>
      <c r="O26" s="63">
        <f t="shared" si="1"/>
        <v>0</v>
      </c>
      <c r="P26" s="63">
        <v>0</v>
      </c>
      <c r="Q26" s="63">
        <v>0</v>
      </c>
      <c r="R26" s="63">
        <v>0</v>
      </c>
      <c r="S26" s="63">
        <f t="shared" si="2"/>
        <v>0</v>
      </c>
      <c r="T26" s="63">
        <f t="shared" si="3"/>
        <v>0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</row>
    <row r="27" spans="1:74">
      <c r="A27" s="52"/>
      <c r="B27" s="52"/>
      <c r="C27" s="58"/>
      <c r="D27" s="58"/>
      <c r="E27" s="58"/>
      <c r="F27" s="59">
        <v>0</v>
      </c>
      <c r="G27" s="59">
        <v>0</v>
      </c>
      <c r="H27" s="60">
        <f t="shared" si="6"/>
        <v>0</v>
      </c>
      <c r="I27" s="61"/>
      <c r="J27" s="62">
        <v>0</v>
      </c>
      <c r="K27" s="63">
        <f t="shared" si="0"/>
        <v>0</v>
      </c>
      <c r="L27" s="63">
        <f t="shared" si="7"/>
        <v>0</v>
      </c>
      <c r="M27" s="63">
        <v>0</v>
      </c>
      <c r="N27" s="63">
        <v>0</v>
      </c>
      <c r="O27" s="63">
        <f t="shared" si="1"/>
        <v>0</v>
      </c>
      <c r="P27" s="63">
        <v>0</v>
      </c>
      <c r="Q27" s="63">
        <v>0</v>
      </c>
      <c r="R27" s="63">
        <v>0</v>
      </c>
      <c r="S27" s="63">
        <f t="shared" si="2"/>
        <v>0</v>
      </c>
      <c r="T27" s="63">
        <f t="shared" si="3"/>
        <v>0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</row>
    <row r="28" spans="1:74">
      <c r="A28" s="52"/>
      <c r="B28" s="52"/>
      <c r="C28" s="58"/>
      <c r="D28" s="58"/>
      <c r="E28" s="58"/>
      <c r="F28" s="59">
        <v>0</v>
      </c>
      <c r="G28" s="59">
        <v>0</v>
      </c>
      <c r="H28" s="60">
        <f t="shared" si="6"/>
        <v>0</v>
      </c>
      <c r="I28" s="61"/>
      <c r="J28" s="62">
        <v>0</v>
      </c>
      <c r="K28" s="63">
        <f t="shared" si="0"/>
        <v>0</v>
      </c>
      <c r="L28" s="63">
        <f t="shared" si="7"/>
        <v>0</v>
      </c>
      <c r="M28" s="63">
        <v>0</v>
      </c>
      <c r="N28" s="63">
        <v>0</v>
      </c>
      <c r="O28" s="63">
        <f t="shared" si="1"/>
        <v>0</v>
      </c>
      <c r="P28" s="63">
        <v>0</v>
      </c>
      <c r="Q28" s="63">
        <v>0</v>
      </c>
      <c r="R28" s="63">
        <v>0</v>
      </c>
      <c r="S28" s="63">
        <f t="shared" si="2"/>
        <v>0</v>
      </c>
      <c r="T28" s="63">
        <f t="shared" si="3"/>
        <v>0</v>
      </c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</row>
    <row r="29" spans="1:74">
      <c r="A29" s="52"/>
      <c r="B29" s="52"/>
      <c r="C29" s="58"/>
      <c r="D29" s="58"/>
      <c r="E29" s="58"/>
      <c r="F29" s="59">
        <v>0</v>
      </c>
      <c r="G29" s="59">
        <v>0</v>
      </c>
      <c r="H29" s="60">
        <f t="shared" si="6"/>
        <v>0</v>
      </c>
      <c r="I29" s="61"/>
      <c r="J29" s="62">
        <v>0</v>
      </c>
      <c r="K29" s="63">
        <f t="shared" si="0"/>
        <v>0</v>
      </c>
      <c r="L29" s="63">
        <f t="shared" si="7"/>
        <v>0</v>
      </c>
      <c r="M29" s="63">
        <v>0</v>
      </c>
      <c r="N29" s="63">
        <v>0</v>
      </c>
      <c r="O29" s="63">
        <f t="shared" si="1"/>
        <v>0</v>
      </c>
      <c r="P29" s="63">
        <v>0</v>
      </c>
      <c r="Q29" s="63">
        <v>0</v>
      </c>
      <c r="R29" s="63">
        <v>0</v>
      </c>
      <c r="S29" s="63">
        <f t="shared" si="2"/>
        <v>0</v>
      </c>
      <c r="T29" s="63">
        <f t="shared" si="3"/>
        <v>0</v>
      </c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</row>
    <row r="30" spans="1:74">
      <c r="A30" s="52"/>
      <c r="B30" s="52"/>
      <c r="C30" s="58"/>
      <c r="D30" s="54"/>
      <c r="E30" s="58"/>
      <c r="F30" s="59">
        <v>0</v>
      </c>
      <c r="G30" s="59">
        <v>0</v>
      </c>
      <c r="H30" s="60">
        <f t="shared" si="6"/>
        <v>0</v>
      </c>
      <c r="I30" s="61"/>
      <c r="J30" s="62">
        <v>0</v>
      </c>
      <c r="K30" s="63">
        <f t="shared" si="0"/>
        <v>0</v>
      </c>
      <c r="L30" s="63">
        <f t="shared" si="7"/>
        <v>0</v>
      </c>
      <c r="M30" s="63">
        <v>0</v>
      </c>
      <c r="N30" s="63">
        <v>0</v>
      </c>
      <c r="O30" s="63">
        <f t="shared" si="1"/>
        <v>0</v>
      </c>
      <c r="P30" s="63">
        <v>0</v>
      </c>
      <c r="Q30" s="64">
        <v>0</v>
      </c>
      <c r="R30" s="64">
        <v>0</v>
      </c>
      <c r="S30" s="63">
        <f t="shared" si="2"/>
        <v>0</v>
      </c>
      <c r="T30" s="63">
        <f t="shared" si="3"/>
        <v>0</v>
      </c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</row>
    <row r="31" spans="1:74">
      <c r="A31" s="52"/>
      <c r="B31" s="52"/>
      <c r="C31" s="58"/>
      <c r="D31" s="58"/>
      <c r="E31" s="58"/>
      <c r="F31" s="59">
        <v>0</v>
      </c>
      <c r="G31" s="59">
        <v>0</v>
      </c>
      <c r="H31" s="60">
        <f t="shared" si="6"/>
        <v>0</v>
      </c>
      <c r="I31" s="61"/>
      <c r="J31" s="62">
        <v>0</v>
      </c>
      <c r="K31" s="63">
        <f t="shared" si="0"/>
        <v>0</v>
      </c>
      <c r="L31" s="63">
        <f t="shared" si="7"/>
        <v>0</v>
      </c>
      <c r="M31" s="63">
        <v>0</v>
      </c>
      <c r="N31" s="63">
        <v>0</v>
      </c>
      <c r="O31" s="63">
        <f t="shared" si="1"/>
        <v>0</v>
      </c>
      <c r="P31" s="63">
        <v>0</v>
      </c>
      <c r="Q31" s="63">
        <v>0</v>
      </c>
      <c r="R31" s="63">
        <v>0</v>
      </c>
      <c r="S31" s="63">
        <f t="shared" si="2"/>
        <v>0</v>
      </c>
      <c r="T31" s="63">
        <f t="shared" si="3"/>
        <v>0</v>
      </c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</row>
    <row r="32" spans="1:74">
      <c r="A32" s="52"/>
      <c r="B32" s="52"/>
      <c r="C32" s="54"/>
      <c r="D32" s="58"/>
      <c r="E32" s="58"/>
      <c r="F32" s="59">
        <v>0</v>
      </c>
      <c r="G32" s="59">
        <v>0</v>
      </c>
      <c r="H32" s="60">
        <f t="shared" si="6"/>
        <v>0</v>
      </c>
      <c r="I32" s="61"/>
      <c r="J32" s="62">
        <v>0</v>
      </c>
      <c r="K32" s="63">
        <f t="shared" si="0"/>
        <v>0</v>
      </c>
      <c r="L32" s="63">
        <f t="shared" si="7"/>
        <v>0</v>
      </c>
      <c r="M32" s="63">
        <v>0</v>
      </c>
      <c r="N32" s="63">
        <v>0</v>
      </c>
      <c r="O32" s="63">
        <f t="shared" si="1"/>
        <v>0</v>
      </c>
      <c r="P32" s="63">
        <v>0</v>
      </c>
      <c r="Q32" s="63">
        <v>0</v>
      </c>
      <c r="R32" s="63">
        <v>0</v>
      </c>
      <c r="S32" s="63">
        <f t="shared" si="2"/>
        <v>0</v>
      </c>
      <c r="T32" s="63">
        <f t="shared" si="3"/>
        <v>0</v>
      </c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</row>
    <row r="33" spans="1:74">
      <c r="A33" s="52"/>
      <c r="B33" s="52"/>
      <c r="C33" s="58"/>
      <c r="D33" s="58"/>
      <c r="E33" s="58"/>
      <c r="F33" s="59">
        <v>0</v>
      </c>
      <c r="G33" s="59">
        <v>0</v>
      </c>
      <c r="H33" s="60">
        <f t="shared" si="6"/>
        <v>0</v>
      </c>
      <c r="I33" s="61"/>
      <c r="J33" s="62">
        <v>0</v>
      </c>
      <c r="K33" s="63">
        <f t="shared" si="0"/>
        <v>0</v>
      </c>
      <c r="L33" s="63">
        <f t="shared" si="7"/>
        <v>0</v>
      </c>
      <c r="M33" s="63">
        <v>0</v>
      </c>
      <c r="N33" s="63">
        <v>0</v>
      </c>
      <c r="O33" s="63">
        <f t="shared" si="1"/>
        <v>0</v>
      </c>
      <c r="P33" s="63">
        <v>0</v>
      </c>
      <c r="Q33" s="63">
        <v>0</v>
      </c>
      <c r="R33" s="65">
        <v>0</v>
      </c>
      <c r="S33" s="63">
        <f t="shared" si="2"/>
        <v>0</v>
      </c>
      <c r="T33" s="63">
        <f t="shared" si="3"/>
        <v>0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</row>
    <row r="34" spans="1:74">
      <c r="A34" s="52"/>
      <c r="B34" s="52"/>
      <c r="C34" s="58"/>
      <c r="D34" s="58"/>
      <c r="E34" s="58"/>
      <c r="F34" s="59">
        <v>0</v>
      </c>
      <c r="G34" s="59">
        <v>0</v>
      </c>
      <c r="H34" s="60">
        <f t="shared" si="6"/>
        <v>0</v>
      </c>
      <c r="I34" s="61"/>
      <c r="J34" s="62">
        <v>0</v>
      </c>
      <c r="K34" s="63">
        <f t="shared" si="0"/>
        <v>0</v>
      </c>
      <c r="L34" s="63">
        <f t="shared" si="7"/>
        <v>0</v>
      </c>
      <c r="M34" s="63">
        <v>0</v>
      </c>
      <c r="N34" s="63">
        <v>0</v>
      </c>
      <c r="O34" s="63">
        <f t="shared" si="1"/>
        <v>0</v>
      </c>
      <c r="P34" s="63">
        <v>0</v>
      </c>
      <c r="Q34" s="63">
        <v>0</v>
      </c>
      <c r="R34" s="63">
        <v>0</v>
      </c>
      <c r="S34" s="63">
        <f t="shared" si="2"/>
        <v>0</v>
      </c>
      <c r="T34" s="63">
        <f t="shared" si="3"/>
        <v>0</v>
      </c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</row>
    <row r="35" spans="1:74">
      <c r="A35" s="52"/>
      <c r="B35" s="52"/>
      <c r="C35" s="58"/>
      <c r="D35" s="58"/>
      <c r="E35" s="58"/>
      <c r="F35" s="59">
        <v>0</v>
      </c>
      <c r="G35" s="59">
        <v>0</v>
      </c>
      <c r="H35" s="60">
        <f t="shared" si="6"/>
        <v>0</v>
      </c>
      <c r="I35" s="61"/>
      <c r="J35" s="62">
        <v>0</v>
      </c>
      <c r="K35" s="63">
        <f t="shared" si="0"/>
        <v>0</v>
      </c>
      <c r="L35" s="63">
        <f t="shared" si="7"/>
        <v>0</v>
      </c>
      <c r="M35" s="63">
        <v>0</v>
      </c>
      <c r="N35" s="63">
        <v>0</v>
      </c>
      <c r="O35" s="63">
        <f t="shared" si="1"/>
        <v>0</v>
      </c>
      <c r="P35" s="63">
        <v>0</v>
      </c>
      <c r="Q35" s="65">
        <v>0</v>
      </c>
      <c r="R35" s="65">
        <v>0</v>
      </c>
      <c r="S35" s="63">
        <f t="shared" si="2"/>
        <v>0</v>
      </c>
      <c r="T35" s="63">
        <f t="shared" si="3"/>
        <v>0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</row>
    <row r="36" spans="1:74">
      <c r="A36" s="52"/>
      <c r="B36" s="52"/>
      <c r="C36" s="58"/>
      <c r="D36" s="58"/>
      <c r="E36" s="58"/>
      <c r="F36" s="59">
        <v>0</v>
      </c>
      <c r="G36" s="59">
        <v>0</v>
      </c>
      <c r="H36" s="60">
        <f t="shared" si="6"/>
        <v>0</v>
      </c>
      <c r="I36" s="61"/>
      <c r="J36" s="62">
        <v>0</v>
      </c>
      <c r="K36" s="63">
        <f t="shared" si="0"/>
        <v>0</v>
      </c>
      <c r="L36" s="63">
        <f t="shared" si="7"/>
        <v>0</v>
      </c>
      <c r="M36" s="63">
        <v>0</v>
      </c>
      <c r="N36" s="63">
        <v>0</v>
      </c>
      <c r="O36" s="63">
        <f t="shared" si="1"/>
        <v>0</v>
      </c>
      <c r="P36" s="63">
        <v>0</v>
      </c>
      <c r="Q36" s="63">
        <v>0</v>
      </c>
      <c r="R36" s="65">
        <v>0</v>
      </c>
      <c r="S36" s="63">
        <f t="shared" si="2"/>
        <v>0</v>
      </c>
      <c r="T36" s="63">
        <f t="shared" si="3"/>
        <v>0</v>
      </c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</row>
    <row r="37" spans="1:74">
      <c r="A37" s="52"/>
      <c r="B37" s="52"/>
      <c r="C37" s="54"/>
      <c r="D37" s="58"/>
      <c r="E37" s="58"/>
      <c r="F37" s="59">
        <v>0</v>
      </c>
      <c r="G37" s="59">
        <v>0</v>
      </c>
      <c r="H37" s="60">
        <f t="shared" si="6"/>
        <v>0</v>
      </c>
      <c r="I37" s="61"/>
      <c r="J37" s="62">
        <v>0</v>
      </c>
      <c r="K37" s="63">
        <f t="shared" si="0"/>
        <v>0</v>
      </c>
      <c r="L37" s="63">
        <f t="shared" si="7"/>
        <v>0</v>
      </c>
      <c r="M37" s="63">
        <v>0</v>
      </c>
      <c r="N37" s="63">
        <v>0</v>
      </c>
      <c r="O37" s="63">
        <f t="shared" si="1"/>
        <v>0</v>
      </c>
      <c r="P37" s="63">
        <v>0</v>
      </c>
      <c r="Q37" s="63">
        <v>0</v>
      </c>
      <c r="R37" s="63">
        <v>0</v>
      </c>
      <c r="S37" s="63">
        <f t="shared" si="2"/>
        <v>0</v>
      </c>
      <c r="T37" s="63">
        <f t="shared" si="3"/>
        <v>0</v>
      </c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</row>
    <row r="38" spans="1:74">
      <c r="A38" s="52"/>
      <c r="B38" s="52"/>
      <c r="C38" s="58"/>
      <c r="D38" s="58"/>
      <c r="E38" s="58"/>
      <c r="F38" s="59">
        <v>0</v>
      </c>
      <c r="G38" s="59">
        <v>0</v>
      </c>
      <c r="H38" s="60">
        <f t="shared" si="6"/>
        <v>0</v>
      </c>
      <c r="I38" s="61"/>
      <c r="J38" s="62">
        <v>0</v>
      </c>
      <c r="K38" s="63">
        <f t="shared" si="0"/>
        <v>0</v>
      </c>
      <c r="L38" s="63">
        <f t="shared" si="7"/>
        <v>0</v>
      </c>
      <c r="M38" s="63">
        <v>0</v>
      </c>
      <c r="N38" s="63">
        <v>0</v>
      </c>
      <c r="O38" s="63">
        <f t="shared" si="1"/>
        <v>0</v>
      </c>
      <c r="P38" s="63">
        <v>0</v>
      </c>
      <c r="Q38" s="63">
        <v>0</v>
      </c>
      <c r="R38" s="63">
        <v>0</v>
      </c>
      <c r="S38" s="63">
        <f t="shared" si="2"/>
        <v>0</v>
      </c>
      <c r="T38" s="63">
        <f t="shared" si="3"/>
        <v>0</v>
      </c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</row>
    <row r="39" spans="1:74">
      <c r="A39" s="52"/>
      <c r="B39" s="52"/>
      <c r="C39" s="58"/>
      <c r="D39" s="58"/>
      <c r="E39" s="58"/>
      <c r="F39" s="59">
        <v>0</v>
      </c>
      <c r="G39" s="59">
        <v>0</v>
      </c>
      <c r="H39" s="60">
        <f t="shared" si="6"/>
        <v>0</v>
      </c>
      <c r="I39" s="61"/>
      <c r="J39" s="62">
        <v>0</v>
      </c>
      <c r="K39" s="63">
        <f t="shared" si="0"/>
        <v>0</v>
      </c>
      <c r="L39" s="63">
        <f t="shared" si="7"/>
        <v>0</v>
      </c>
      <c r="M39" s="63">
        <v>0</v>
      </c>
      <c r="N39" s="63">
        <v>0</v>
      </c>
      <c r="O39" s="63">
        <f t="shared" si="1"/>
        <v>0</v>
      </c>
      <c r="P39" s="63">
        <v>0</v>
      </c>
      <c r="Q39" s="63">
        <v>0</v>
      </c>
      <c r="R39" s="63">
        <v>0</v>
      </c>
      <c r="S39" s="63">
        <f t="shared" si="2"/>
        <v>0</v>
      </c>
      <c r="T39" s="63">
        <f t="shared" si="3"/>
        <v>0</v>
      </c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</row>
    <row r="40" spans="1:74">
      <c r="A40" s="52"/>
      <c r="B40" s="52"/>
      <c r="C40" s="54"/>
      <c r="D40" s="58"/>
      <c r="E40" s="58"/>
      <c r="F40" s="59">
        <v>0</v>
      </c>
      <c r="G40" s="59">
        <v>0</v>
      </c>
      <c r="H40" s="60">
        <f t="shared" si="6"/>
        <v>0</v>
      </c>
      <c r="I40" s="61"/>
      <c r="J40" s="62">
        <v>0</v>
      </c>
      <c r="K40" s="63">
        <f t="shared" si="0"/>
        <v>0</v>
      </c>
      <c r="L40" s="63">
        <f t="shared" si="7"/>
        <v>0</v>
      </c>
      <c r="M40" s="63">
        <v>0</v>
      </c>
      <c r="N40" s="63">
        <v>0</v>
      </c>
      <c r="O40" s="63">
        <f t="shared" si="1"/>
        <v>0</v>
      </c>
      <c r="P40" s="63">
        <v>0</v>
      </c>
      <c r="Q40" s="65">
        <v>0</v>
      </c>
      <c r="R40" s="65">
        <v>0</v>
      </c>
      <c r="S40" s="63">
        <f t="shared" si="2"/>
        <v>0</v>
      </c>
      <c r="T40" s="63">
        <f t="shared" si="3"/>
        <v>0</v>
      </c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</row>
    <row r="41" spans="1:74">
      <c r="A41" s="52"/>
      <c r="B41" s="52"/>
      <c r="C41" s="54"/>
      <c r="D41" s="58"/>
      <c r="E41" s="58"/>
      <c r="F41" s="59">
        <v>0</v>
      </c>
      <c r="G41" s="59">
        <v>0</v>
      </c>
      <c r="H41" s="60">
        <f t="shared" si="6"/>
        <v>0</v>
      </c>
      <c r="I41" s="61"/>
      <c r="J41" s="62">
        <v>0</v>
      </c>
      <c r="K41" s="63">
        <f t="shared" si="0"/>
        <v>0</v>
      </c>
      <c r="L41" s="63">
        <f t="shared" si="7"/>
        <v>0</v>
      </c>
      <c r="M41" s="63">
        <v>0</v>
      </c>
      <c r="N41" s="63">
        <v>0</v>
      </c>
      <c r="O41" s="63">
        <f t="shared" si="1"/>
        <v>0</v>
      </c>
      <c r="P41" s="63">
        <v>0</v>
      </c>
      <c r="Q41" s="63">
        <v>0</v>
      </c>
      <c r="R41" s="63">
        <v>0</v>
      </c>
      <c r="S41" s="63">
        <f t="shared" si="2"/>
        <v>0</v>
      </c>
      <c r="T41" s="63">
        <f t="shared" si="3"/>
        <v>0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</row>
    <row r="42" spans="1:74">
      <c r="A42" s="52"/>
      <c r="B42" s="52"/>
      <c r="C42" s="58"/>
      <c r="D42" s="54"/>
      <c r="E42" s="58"/>
      <c r="F42" s="59">
        <v>0</v>
      </c>
      <c r="G42" s="59">
        <v>0</v>
      </c>
      <c r="H42" s="60">
        <f t="shared" si="6"/>
        <v>0</v>
      </c>
      <c r="I42" s="61"/>
      <c r="J42" s="62">
        <v>0</v>
      </c>
      <c r="K42" s="63">
        <f t="shared" si="0"/>
        <v>0</v>
      </c>
      <c r="L42" s="63">
        <f t="shared" si="7"/>
        <v>0</v>
      </c>
      <c r="M42" s="63">
        <v>0</v>
      </c>
      <c r="N42" s="63">
        <v>0</v>
      </c>
      <c r="O42" s="63">
        <f t="shared" si="1"/>
        <v>0</v>
      </c>
      <c r="P42" s="63">
        <v>0</v>
      </c>
      <c r="Q42" s="63">
        <v>0</v>
      </c>
      <c r="R42" s="63">
        <v>0</v>
      </c>
      <c r="S42" s="63">
        <f t="shared" si="2"/>
        <v>0</v>
      </c>
      <c r="T42" s="63">
        <f t="shared" si="3"/>
        <v>0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</row>
    <row r="43" spans="1:74">
      <c r="A43" s="66"/>
      <c r="B43" s="66"/>
      <c r="C43" s="66"/>
      <c r="D43" s="67" t="s">
        <v>61</v>
      </c>
      <c r="E43" s="68" t="s">
        <v>60</v>
      </c>
      <c r="F43" s="69">
        <f>SUM(F18:F42)</f>
        <v>105751</v>
      </c>
      <c r="G43" s="69">
        <f>SUM(G18:G42)</f>
        <v>0</v>
      </c>
      <c r="H43" s="69">
        <f>SUM(H18:H42)</f>
        <v>0</v>
      </c>
      <c r="I43" s="70" t="s">
        <v>60</v>
      </c>
      <c r="J43" s="69">
        <f t="shared" ref="J43:T43" si="8">SUM(J18:J42)</f>
        <v>0</v>
      </c>
      <c r="K43" s="69">
        <f t="shared" si="8"/>
        <v>105751</v>
      </c>
      <c r="L43" s="69">
        <f t="shared" si="8"/>
        <v>32540</v>
      </c>
      <c r="M43" s="69">
        <f t="shared" si="8"/>
        <v>990</v>
      </c>
      <c r="N43" s="69">
        <f t="shared" si="8"/>
        <v>0</v>
      </c>
      <c r="O43" s="56">
        <f t="shared" si="8"/>
        <v>1534</v>
      </c>
      <c r="P43" s="56">
        <f t="shared" si="8"/>
        <v>374</v>
      </c>
      <c r="Q43" s="56">
        <f t="shared" si="8"/>
        <v>4801</v>
      </c>
      <c r="R43" s="56">
        <f t="shared" si="8"/>
        <v>342</v>
      </c>
      <c r="S43" s="56">
        <f t="shared" si="8"/>
        <v>40581</v>
      </c>
      <c r="T43" s="56">
        <f t="shared" si="8"/>
        <v>146332</v>
      </c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4" ht="12.75">
      <c r="A44" s="3" t="s">
        <v>62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</row>
    <row r="45" spans="1:74" ht="12.75">
      <c r="A45" s="3" t="s">
        <v>63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</row>
    <row r="46" spans="1:74" ht="12" customHeight="1">
      <c r="A46" s="3" t="s">
        <v>117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</row>
    <row r="47" spans="1:74" ht="12.75">
      <c r="A47" s="3" t="s">
        <v>101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</row>
    <row r="48" spans="1:7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</row>
    <row r="49" spans="1:7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</row>
    <row r="50" spans="1:74" ht="12" thickBo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</row>
    <row r="51" spans="1:74" ht="12.75" thickTop="1" thickBot="1">
      <c r="A51" s="1"/>
      <c r="B51" s="13" t="s">
        <v>7</v>
      </c>
      <c r="C51" s="14"/>
      <c r="D51" s="14"/>
      <c r="E51" s="14"/>
      <c r="F51" s="14"/>
      <c r="G51" s="14"/>
      <c r="H51" s="14"/>
      <c r="I51" s="14"/>
      <c r="J51" s="71"/>
      <c r="K51" s="72"/>
      <c r="L51" s="73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74" ht="12" thickTop="1">
      <c r="A52" s="1"/>
      <c r="B52" s="74" t="s">
        <v>64</v>
      </c>
      <c r="C52" s="75"/>
      <c r="D52" s="75"/>
      <c r="E52" s="75"/>
      <c r="F52" s="75"/>
      <c r="G52" s="75"/>
      <c r="H52" s="75"/>
      <c r="I52" s="75"/>
      <c r="J52" s="75"/>
      <c r="K52" s="75"/>
      <c r="L52" s="76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74">
      <c r="A53" s="1"/>
      <c r="B53" s="18" t="s">
        <v>8</v>
      </c>
      <c r="C53" s="20" t="s">
        <v>9</v>
      </c>
      <c r="D53" s="20" t="s">
        <v>10</v>
      </c>
      <c r="E53" s="20" t="s">
        <v>11</v>
      </c>
      <c r="F53" s="20" t="s">
        <v>12</v>
      </c>
      <c r="G53" s="20" t="s">
        <v>13</v>
      </c>
      <c r="H53" s="20" t="s">
        <v>14</v>
      </c>
      <c r="I53" s="20" t="s">
        <v>15</v>
      </c>
      <c r="J53" s="20" t="s">
        <v>16</v>
      </c>
      <c r="K53" s="20" t="s">
        <v>17</v>
      </c>
      <c r="L53" s="77" t="s">
        <v>18</v>
      </c>
      <c r="M53" s="2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74">
      <c r="A54" s="1"/>
      <c r="B54" s="18"/>
      <c r="C54" s="19"/>
      <c r="D54" s="20"/>
      <c r="E54" s="19"/>
      <c r="F54" s="67" t="s">
        <v>65</v>
      </c>
      <c r="G54" s="78" t="s">
        <v>56</v>
      </c>
      <c r="H54" s="79" t="s">
        <v>66</v>
      </c>
      <c r="I54" s="79" t="s">
        <v>67</v>
      </c>
      <c r="J54" s="79" t="s">
        <v>68</v>
      </c>
      <c r="K54" s="79" t="s">
        <v>69</v>
      </c>
      <c r="L54" s="80"/>
      <c r="M54" s="2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74" ht="21.75">
      <c r="A55" s="25"/>
      <c r="B55" s="26" t="s">
        <v>0</v>
      </c>
      <c r="C55" s="27"/>
      <c r="D55" s="28" t="s">
        <v>0</v>
      </c>
      <c r="E55" s="28" t="s">
        <v>70</v>
      </c>
      <c r="F55" s="81" t="s">
        <v>71</v>
      </c>
      <c r="G55" s="29"/>
      <c r="H55" s="29" t="s">
        <v>0</v>
      </c>
      <c r="I55" s="82" t="s">
        <v>72</v>
      </c>
      <c r="J55" s="29" t="s">
        <v>73</v>
      </c>
      <c r="K55" s="29" t="s">
        <v>74</v>
      </c>
      <c r="L55" s="38" t="s">
        <v>0</v>
      </c>
      <c r="M55" s="34"/>
      <c r="N55" s="34"/>
      <c r="O55" s="3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74">
      <c r="A56" s="35"/>
      <c r="B56" s="36" t="s">
        <v>29</v>
      </c>
      <c r="C56" s="29" t="s">
        <v>29</v>
      </c>
      <c r="D56" s="29" t="s">
        <v>30</v>
      </c>
      <c r="E56" s="29" t="s">
        <v>75</v>
      </c>
      <c r="F56" s="29" t="s">
        <v>75</v>
      </c>
      <c r="G56" s="29" t="s">
        <v>76</v>
      </c>
      <c r="H56" s="29" t="s">
        <v>76</v>
      </c>
      <c r="I56" s="29" t="s">
        <v>75</v>
      </c>
      <c r="J56" s="29" t="s">
        <v>75</v>
      </c>
      <c r="K56" s="29" t="s">
        <v>75</v>
      </c>
      <c r="L56" s="83" t="s">
        <v>77</v>
      </c>
      <c r="M56" s="34"/>
      <c r="N56" s="34"/>
      <c r="O56" s="3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74" ht="12" thickBot="1">
      <c r="A57" s="41" t="s">
        <v>42</v>
      </c>
      <c r="B57" s="42" t="s">
        <v>43</v>
      </c>
      <c r="C57" s="43" t="s">
        <v>78</v>
      </c>
      <c r="D57" s="43" t="s">
        <v>45</v>
      </c>
      <c r="E57" s="43"/>
      <c r="F57" s="84" t="s">
        <v>79</v>
      </c>
      <c r="G57" s="84" t="s">
        <v>79</v>
      </c>
      <c r="H57" s="84" t="s">
        <v>80</v>
      </c>
      <c r="I57" s="84" t="s">
        <v>81</v>
      </c>
      <c r="J57" s="84" t="s">
        <v>81</v>
      </c>
      <c r="K57" s="84" t="s">
        <v>82</v>
      </c>
      <c r="L57" s="48" t="s">
        <v>52</v>
      </c>
      <c r="M57" s="34"/>
      <c r="N57" s="34"/>
      <c r="O57" s="3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74" ht="12" thickTop="1">
      <c r="A58" s="52">
        <v>1</v>
      </c>
      <c r="B58" s="54" t="str">
        <f t="shared" ref="B58:D63" si="9">+B18</f>
        <v>----</v>
      </c>
      <c r="C58" s="85" t="str">
        <f t="shared" si="9"/>
        <v>Staff Assistant</v>
      </c>
      <c r="D58" s="54" t="str">
        <f t="shared" si="9"/>
        <v>Harmony D. Palaganas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6">
        <f t="shared" ref="L58:L82" si="10">+E58+F58+G58+H58+I58+J58+K58</f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74">
      <c r="A59" s="52">
        <f t="shared" ref="A59:A64" si="11">A58+1</f>
        <v>2</v>
      </c>
      <c r="B59" s="54" t="str">
        <f t="shared" si="9"/>
        <v>----</v>
      </c>
      <c r="C59" s="54" t="str">
        <f t="shared" si="9"/>
        <v>Staff Assistant</v>
      </c>
      <c r="D59" s="54" t="str">
        <f t="shared" si="9"/>
        <v>Byron VN Aguon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62">
        <v>0</v>
      </c>
      <c r="K59" s="62">
        <v>0</v>
      </c>
      <c r="L59" s="63">
        <f t="shared" si="10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74">
      <c r="A60" s="52">
        <f t="shared" si="11"/>
        <v>3</v>
      </c>
      <c r="B60" s="54" t="str">
        <f t="shared" si="9"/>
        <v>----</v>
      </c>
      <c r="C60" s="54">
        <f t="shared" si="9"/>
        <v>0</v>
      </c>
      <c r="D60" s="54">
        <f t="shared" si="9"/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62">
        <v>0</v>
      </c>
      <c r="K60" s="62">
        <v>0</v>
      </c>
      <c r="L60" s="63">
        <f t="shared" si="10"/>
        <v>0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74">
      <c r="A61" s="52">
        <f t="shared" si="11"/>
        <v>4</v>
      </c>
      <c r="B61" s="54">
        <f t="shared" si="9"/>
        <v>0</v>
      </c>
      <c r="C61" s="54">
        <f t="shared" si="9"/>
        <v>0</v>
      </c>
      <c r="D61" s="54">
        <f t="shared" si="9"/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62">
        <v>0</v>
      </c>
      <c r="K61" s="62">
        <v>0</v>
      </c>
      <c r="L61" s="63">
        <f t="shared" si="10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74">
      <c r="A62" s="52">
        <f t="shared" si="11"/>
        <v>5</v>
      </c>
      <c r="B62" s="54">
        <f t="shared" si="9"/>
        <v>0</v>
      </c>
      <c r="C62" s="54">
        <f t="shared" si="9"/>
        <v>0</v>
      </c>
      <c r="D62" s="54">
        <f t="shared" si="9"/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62">
        <v>0</v>
      </c>
      <c r="K62" s="62">
        <v>0</v>
      </c>
      <c r="L62" s="63">
        <f t="shared" si="10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74">
      <c r="A63" s="52">
        <f t="shared" si="11"/>
        <v>6</v>
      </c>
      <c r="B63" s="54">
        <f t="shared" si="9"/>
        <v>0</v>
      </c>
      <c r="C63" s="54">
        <f t="shared" si="9"/>
        <v>0</v>
      </c>
      <c r="D63" s="54">
        <f t="shared" si="9"/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62">
        <v>0</v>
      </c>
      <c r="K63" s="62">
        <v>0</v>
      </c>
      <c r="L63" s="63">
        <f t="shared" si="10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74">
      <c r="A64" s="52">
        <f t="shared" si="11"/>
        <v>7</v>
      </c>
      <c r="B64" s="54"/>
      <c r="C64" s="54">
        <f>+C24</f>
        <v>0</v>
      </c>
      <c r="D64" s="54">
        <f>+D24</f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62">
        <v>0</v>
      </c>
      <c r="K64" s="62">
        <v>0</v>
      </c>
      <c r="L64" s="63">
        <f t="shared" si="10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>
      <c r="A65" s="52"/>
      <c r="B65" s="54"/>
      <c r="C65" s="54"/>
      <c r="D65" s="54"/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62">
        <v>0</v>
      </c>
      <c r="K65" s="62">
        <v>0</v>
      </c>
      <c r="L65" s="63">
        <f t="shared" si="10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>
      <c r="A66" s="52"/>
      <c r="B66" s="54"/>
      <c r="C66" s="54"/>
      <c r="D66" s="54"/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62">
        <v>0</v>
      </c>
      <c r="K66" s="62">
        <v>0</v>
      </c>
      <c r="L66" s="63">
        <f t="shared" si="10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>
      <c r="A67" s="52"/>
      <c r="B67" s="54"/>
      <c r="C67" s="54"/>
      <c r="D67" s="54"/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62">
        <v>0</v>
      </c>
      <c r="K67" s="62">
        <v>0</v>
      </c>
      <c r="L67" s="63">
        <f t="shared" si="10"/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>
      <c r="A68" s="52"/>
      <c r="B68" s="54"/>
      <c r="C68" s="54"/>
      <c r="D68" s="54"/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62">
        <v>0</v>
      </c>
      <c r="K68" s="62">
        <v>0</v>
      </c>
      <c r="L68" s="63">
        <f t="shared" si="10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>
      <c r="A69" s="52"/>
      <c r="B69" s="54"/>
      <c r="C69" s="54"/>
      <c r="D69" s="54"/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62">
        <v>0</v>
      </c>
      <c r="K69" s="62">
        <v>0</v>
      </c>
      <c r="L69" s="63">
        <f t="shared" si="10"/>
        <v>0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>
      <c r="A70" s="52"/>
      <c r="B70" s="54"/>
      <c r="C70" s="54"/>
      <c r="D70" s="54"/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62">
        <v>0</v>
      </c>
      <c r="K70" s="62">
        <v>0</v>
      </c>
      <c r="L70" s="63">
        <f t="shared" si="10"/>
        <v>0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>
      <c r="A71" s="52"/>
      <c r="B71" s="54"/>
      <c r="C71" s="54"/>
      <c r="D71" s="54"/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62">
        <v>0</v>
      </c>
      <c r="K71" s="62">
        <v>0</v>
      </c>
      <c r="L71" s="63">
        <f t="shared" si="10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>
      <c r="A72" s="52"/>
      <c r="B72" s="54"/>
      <c r="C72" s="54"/>
      <c r="D72" s="54"/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62">
        <v>0</v>
      </c>
      <c r="K72" s="62">
        <v>0</v>
      </c>
      <c r="L72" s="63">
        <f t="shared" si="10"/>
        <v>0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>
      <c r="A73" s="52"/>
      <c r="B73" s="54"/>
      <c r="C73" s="54"/>
      <c r="D73" s="54"/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62">
        <v>0</v>
      </c>
      <c r="K73" s="62">
        <v>0</v>
      </c>
      <c r="L73" s="63">
        <f t="shared" si="10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>
      <c r="A74" s="52"/>
      <c r="B74" s="54"/>
      <c r="C74" s="54"/>
      <c r="D74" s="54"/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62">
        <v>0</v>
      </c>
      <c r="K74" s="62">
        <v>0</v>
      </c>
      <c r="L74" s="63">
        <f t="shared" si="10"/>
        <v>0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>
      <c r="A75" s="52"/>
      <c r="B75" s="54"/>
      <c r="C75" s="54"/>
      <c r="D75" s="54"/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62">
        <v>0</v>
      </c>
      <c r="K75" s="62">
        <v>0</v>
      </c>
      <c r="L75" s="63">
        <f t="shared" si="10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>
      <c r="A76" s="52"/>
      <c r="B76" s="54"/>
      <c r="C76" s="54"/>
      <c r="D76" s="54"/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62">
        <v>0</v>
      </c>
      <c r="K76" s="62">
        <v>0</v>
      </c>
      <c r="L76" s="63">
        <f t="shared" si="10"/>
        <v>0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>
      <c r="A77" s="52"/>
      <c r="B77" s="54"/>
      <c r="C77" s="54"/>
      <c r="D77" s="54"/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62">
        <v>0</v>
      </c>
      <c r="K77" s="62">
        <v>0</v>
      </c>
      <c r="L77" s="63">
        <f t="shared" si="10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>
      <c r="A78" s="52"/>
      <c r="B78" s="54"/>
      <c r="C78" s="54"/>
      <c r="D78" s="54"/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62">
        <v>0</v>
      </c>
      <c r="K78" s="62">
        <v>0</v>
      </c>
      <c r="L78" s="63">
        <f t="shared" si="10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>
      <c r="A79" s="52"/>
      <c r="B79" s="54"/>
      <c r="C79" s="54"/>
      <c r="D79" s="54"/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62">
        <v>0</v>
      </c>
      <c r="K79" s="62">
        <v>0</v>
      </c>
      <c r="L79" s="63">
        <f t="shared" si="10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>
      <c r="A80" s="52"/>
      <c r="B80" s="54"/>
      <c r="C80" s="54"/>
      <c r="D80" s="54"/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62">
        <v>0</v>
      </c>
      <c r="K80" s="62">
        <v>0</v>
      </c>
      <c r="L80" s="63">
        <f t="shared" si="10"/>
        <v>0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>
      <c r="A81" s="52"/>
      <c r="B81" s="54"/>
      <c r="C81" s="54"/>
      <c r="D81" s="54"/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62">
        <v>0</v>
      </c>
      <c r="K81" s="62">
        <v>0</v>
      </c>
      <c r="L81" s="63">
        <f t="shared" si="10"/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>
      <c r="A82" s="52"/>
      <c r="B82" s="54"/>
      <c r="C82" s="54"/>
      <c r="D82" s="54"/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62">
        <v>0</v>
      </c>
      <c r="K82" s="62">
        <v>0</v>
      </c>
      <c r="L82" s="63">
        <f t="shared" si="10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>
      <c r="A83" s="66"/>
      <c r="B83" s="66"/>
      <c r="C83" s="66"/>
      <c r="D83" s="67" t="s">
        <v>83</v>
      </c>
      <c r="E83" s="69">
        <f t="shared" ref="E83:L83" si="12">SUM(E58:E82)</f>
        <v>0</v>
      </c>
      <c r="F83" s="69">
        <f t="shared" si="12"/>
        <v>0</v>
      </c>
      <c r="G83" s="69">
        <f t="shared" si="12"/>
        <v>0</v>
      </c>
      <c r="H83" s="69">
        <f t="shared" si="12"/>
        <v>0</v>
      </c>
      <c r="I83" s="69">
        <f t="shared" si="12"/>
        <v>0</v>
      </c>
      <c r="J83" s="69">
        <f t="shared" si="12"/>
        <v>0</v>
      </c>
      <c r="K83" s="69">
        <f t="shared" si="12"/>
        <v>0</v>
      </c>
      <c r="L83" s="69">
        <f t="shared" si="12"/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>
      <c r="A84" s="1" t="s">
        <v>65</v>
      </c>
      <c r="B84" s="1" t="s">
        <v>84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66">
      <c r="A85" s="1" t="s">
        <v>56</v>
      </c>
      <c r="B85" s="1" t="s">
        <v>85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1:66">
      <c r="A86" s="1" t="s">
        <v>66</v>
      </c>
      <c r="B86" s="1" t="s">
        <v>86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</row>
    <row r="87" spans="1:66">
      <c r="A87" s="1" t="s">
        <v>67</v>
      </c>
      <c r="B87" s="1" t="s">
        <v>87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</row>
    <row r="88" spans="1:66">
      <c r="A88" s="1" t="s">
        <v>68</v>
      </c>
      <c r="B88" s="1" t="s">
        <v>88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</row>
    <row r="89" spans="1:66">
      <c r="A89" s="1" t="s">
        <v>69</v>
      </c>
      <c r="B89" s="1" t="s">
        <v>89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</row>
    <row r="90" spans="1:6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</row>
    <row r="91" spans="1:6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</row>
    <row r="92" spans="1:6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</row>
    <row r="93" spans="1:6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</row>
    <row r="94" spans="1:6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</row>
    <row r="95" spans="1:6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</row>
    <row r="96" spans="1:6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</row>
    <row r="97" spans="1:5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</row>
    <row r="98" spans="1:5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</row>
    <row r="99" spans="1:5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</row>
    <row r="100" spans="1:5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</row>
    <row r="101" spans="1:5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</row>
    <row r="102" spans="1:5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</row>
    <row r="103" spans="1:5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</row>
    <row r="104" spans="1:5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</row>
    <row r="105" spans="1:5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</row>
    <row r="106" spans="1:5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</row>
    <row r="107" spans="1:5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</row>
    <row r="108" spans="1:5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</row>
    <row r="109" spans="1:5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</row>
    <row r="110" spans="1:5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5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5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</sheetData>
  <mergeCells count="1">
    <mergeCell ref="I15:J16"/>
  </mergeCells>
  <printOptions horizontalCentered="1"/>
  <pageMargins left="0.2" right="0.2" top="1" bottom="0.25" header="0.3" footer="0.3"/>
  <pageSetup paperSize="5" scale="80" fitToHeight="0" orientation="landscape" r:id="rId1"/>
  <headerFooter>
    <oddHeader>&amp;C&amp;"Times New Roman,Bold"Government of Guam 
Fiscal Year 2025
Agency Staffing Pattern
(CURRENT)&amp;R&amp;"Times New Roman,Bold"[BBMR SP-1]</oddHeader>
  </headerFooter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D1FD-8782-4879-BB2B-9C5281D5C21C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MRAO</vt:lpstr>
      <vt:lpstr>BWA</vt:lpstr>
      <vt:lpstr>DECOL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A. Guerrero II</dc:creator>
  <cp:lastModifiedBy>DebraJean Cruz</cp:lastModifiedBy>
  <cp:lastPrinted>2024-09-25T06:19:31Z</cp:lastPrinted>
  <dcterms:created xsi:type="dcterms:W3CDTF">2021-08-25T23:34:15Z</dcterms:created>
  <dcterms:modified xsi:type="dcterms:W3CDTF">2025-09-11T05:37:36Z</dcterms:modified>
</cp:coreProperties>
</file>