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lie.asanuma\Desktop\EXCEL\"/>
    </mc:Choice>
  </mc:AlternateContent>
  <xr:revisionPtr revIDLastSave="0" documentId="8_{D4AD4E53-934D-42A6-A7E0-55BE5DC3E8B3}" xr6:coauthVersionLast="47" xr6:coauthVersionMax="47" xr10:uidLastSave="{00000000-0000-0000-0000-000000000000}"/>
  <bookViews>
    <workbookView xWindow="-28920" yWindow="-120" windowWidth="29040" windowHeight="15720" tabRatio="897" xr2:uid="{00000000-000D-0000-FFFF-FFFF00000000}"/>
  </bookViews>
  <sheets>
    <sheet name="1ST" sheetId="280" r:id="rId1"/>
  </sheets>
  <definedNames>
    <definedName name="_xlnm._FilterDatabase" localSheetId="0" hidden="1">'1ST'!$A$7:$AC$361</definedName>
    <definedName name="Apples">#REF!</definedName>
    <definedName name="Bananas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4" i="280" l="1"/>
  <c r="N344" i="280" s="1"/>
  <c r="K344" i="280" l="1"/>
  <c r="R344" i="280" s="1"/>
  <c r="S344" i="280" s="1"/>
  <c r="J276" i="280" l="1"/>
  <c r="J12" i="280"/>
  <c r="K276" i="280" l="1"/>
  <c r="N276" i="280"/>
  <c r="K12" i="280"/>
  <c r="N12" i="280"/>
  <c r="R276" i="280" l="1"/>
  <c r="S276" i="280" s="1"/>
  <c r="R12" i="280"/>
  <c r="S12" i="280" s="1"/>
  <c r="J45" i="280" l="1"/>
  <c r="J51" i="280"/>
  <c r="N51" i="280" s="1"/>
  <c r="J361" i="280"/>
  <c r="K361" i="280" s="1"/>
  <c r="J360" i="280"/>
  <c r="K360" i="280" s="1"/>
  <c r="J359" i="280"/>
  <c r="K359" i="280" s="1"/>
  <c r="A9" i="280"/>
  <c r="A10" i="280" s="1"/>
  <c r="A11" i="280" s="1"/>
  <c r="A12" i="280" s="1"/>
  <c r="A13" i="280" s="1"/>
  <c r="A14" i="280" s="1"/>
  <c r="A15" i="280" s="1"/>
  <c r="A16" i="280" s="1"/>
  <c r="A17" i="280" s="1"/>
  <c r="A18" i="280" s="1"/>
  <c r="A19" i="280" s="1"/>
  <c r="A20" i="280" s="1"/>
  <c r="A21" i="280" s="1"/>
  <c r="A22" i="280" s="1"/>
  <c r="A23" i="280" s="1"/>
  <c r="A24" i="280" s="1"/>
  <c r="A25" i="280" s="1"/>
  <c r="A26" i="280" s="1"/>
  <c r="A27" i="280" s="1"/>
  <c r="A28" i="280" s="1"/>
  <c r="A29" i="280" s="1"/>
  <c r="A30" i="280" s="1"/>
  <c r="A31" i="280" s="1"/>
  <c r="A32" i="280" s="1"/>
  <c r="A33" i="280" s="1"/>
  <c r="A34" i="280" s="1"/>
  <c r="A35" i="280" s="1"/>
  <c r="A36" i="280" s="1"/>
  <c r="A37" i="280" s="1"/>
  <c r="A38" i="280" s="1"/>
  <c r="A39" i="280" s="1"/>
  <c r="A40" i="280" s="1"/>
  <c r="A41" i="280" s="1"/>
  <c r="A42" i="280" s="1"/>
  <c r="A43" i="280" s="1"/>
  <c r="A44" i="280" s="1"/>
  <c r="A45" i="280" s="1"/>
  <c r="A46" i="280" s="1"/>
  <c r="A47" i="280" s="1"/>
  <c r="A48" i="280" s="1"/>
  <c r="A49" i="280" s="1"/>
  <c r="A50" i="280" s="1"/>
  <c r="A51" i="280" s="1"/>
  <c r="A52" i="280" s="1"/>
  <c r="A53" i="280" s="1"/>
  <c r="A54" i="280" s="1"/>
  <c r="A55" i="280" s="1"/>
  <c r="A56" i="280" s="1"/>
  <c r="A57" i="280" s="1"/>
  <c r="A58" i="280" s="1"/>
  <c r="A59" i="280" s="1"/>
  <c r="A60" i="280" s="1"/>
  <c r="A61" i="280" s="1"/>
  <c r="A62" i="280" s="1"/>
  <c r="A63" i="280" s="1"/>
  <c r="A64" i="280" s="1"/>
  <c r="A65" i="280" s="1"/>
  <c r="A66" i="280" s="1"/>
  <c r="A67" i="280" s="1"/>
  <c r="A68" i="280" s="1"/>
  <c r="A69" i="280" s="1"/>
  <c r="A70" i="280" s="1"/>
  <c r="A71" i="280" s="1"/>
  <c r="A72" i="280" s="1"/>
  <c r="A73" i="280" s="1"/>
  <c r="A74" i="280" s="1"/>
  <c r="A75" i="280" s="1"/>
  <c r="A76" i="280" s="1"/>
  <c r="A77" i="280" s="1"/>
  <c r="A78" i="280" s="1"/>
  <c r="A79" i="280" s="1"/>
  <c r="A80" i="280" s="1"/>
  <c r="A81" i="280" s="1"/>
  <c r="A82" i="280" s="1"/>
  <c r="A83" i="280" s="1"/>
  <c r="A84" i="280" s="1"/>
  <c r="A85" i="280" s="1"/>
  <c r="A86" i="280" s="1"/>
  <c r="A87" i="280" s="1"/>
  <c r="A88" i="280" s="1"/>
  <c r="A89" i="280" s="1"/>
  <c r="A90" i="280" s="1"/>
  <c r="A91" i="280" s="1"/>
  <c r="A92" i="280" s="1"/>
  <c r="A93" i="280" s="1"/>
  <c r="A94" i="280" s="1"/>
  <c r="A95" i="280" s="1"/>
  <c r="A96" i="280" s="1"/>
  <c r="A97" i="280" s="1"/>
  <c r="A98" i="280" s="1"/>
  <c r="A99" i="280" s="1"/>
  <c r="A100" i="280" s="1"/>
  <c r="A101" i="280" s="1"/>
  <c r="A102" i="280" s="1"/>
  <c r="A103" i="280" s="1"/>
  <c r="A104" i="280" s="1"/>
  <c r="A105" i="280" s="1"/>
  <c r="A106" i="280" s="1"/>
  <c r="A107" i="280" s="1"/>
  <c r="A108" i="280" s="1"/>
  <c r="A109" i="280" s="1"/>
  <c r="A110" i="280" s="1"/>
  <c r="A111" i="280" s="1"/>
  <c r="A112" i="280" s="1"/>
  <c r="A113" i="280" s="1"/>
  <c r="A114" i="280" s="1"/>
  <c r="A115" i="280" s="1"/>
  <c r="A116" i="280" s="1"/>
  <c r="A117" i="280" s="1"/>
  <c r="A118" i="280" s="1"/>
  <c r="A119" i="280" s="1"/>
  <c r="A120" i="280" s="1"/>
  <c r="A121" i="280" s="1"/>
  <c r="A122" i="280" s="1"/>
  <c r="A123" i="280" s="1"/>
  <c r="A124" i="280" s="1"/>
  <c r="A125" i="280" s="1"/>
  <c r="A126" i="280" s="1"/>
  <c r="A127" i="280" s="1"/>
  <c r="A128" i="280" s="1"/>
  <c r="A129" i="280" s="1"/>
  <c r="A130" i="280" s="1"/>
  <c r="A131" i="280" s="1"/>
  <c r="A132" i="280" s="1"/>
  <c r="A133" i="280" s="1"/>
  <c r="A134" i="280" s="1"/>
  <c r="A135" i="280" s="1"/>
  <c r="A136" i="280" s="1"/>
  <c r="A137" i="280" s="1"/>
  <c r="A138" i="280" s="1"/>
  <c r="A139" i="280" s="1"/>
  <c r="A140" i="280" s="1"/>
  <c r="A141" i="280" s="1"/>
  <c r="A142" i="280" s="1"/>
  <c r="A143" i="280" s="1"/>
  <c r="A144" i="280" s="1"/>
  <c r="A145" i="280" s="1"/>
  <c r="A146" i="280" s="1"/>
  <c r="A147" i="280" s="1"/>
  <c r="A148" i="280" s="1"/>
  <c r="A149" i="280" s="1"/>
  <c r="A150" i="280" s="1"/>
  <c r="A151" i="280" s="1"/>
  <c r="A152" i="280" s="1"/>
  <c r="A153" i="280" s="1"/>
  <c r="A154" i="280" s="1"/>
  <c r="A155" i="280" s="1"/>
  <c r="A156" i="280" s="1"/>
  <c r="A157" i="280" s="1"/>
  <c r="A158" i="280" s="1"/>
  <c r="A159" i="280" s="1"/>
  <c r="A160" i="280" s="1"/>
  <c r="A161" i="280" s="1"/>
  <c r="A162" i="280" s="1"/>
  <c r="A163" i="280" s="1"/>
  <c r="A164" i="280" s="1"/>
  <c r="A165" i="280" s="1"/>
  <c r="A166" i="280" s="1"/>
  <c r="A167" i="280" s="1"/>
  <c r="A168" i="280" s="1"/>
  <c r="A169" i="280" s="1"/>
  <c r="A170" i="280" s="1"/>
  <c r="A171" i="280" s="1"/>
  <c r="A172" i="280" s="1"/>
  <c r="A173" i="280" s="1"/>
  <c r="A174" i="280" s="1"/>
  <c r="A175" i="280" s="1"/>
  <c r="A176" i="280" s="1"/>
  <c r="A177" i="280" s="1"/>
  <c r="A178" i="280" s="1"/>
  <c r="A179" i="280" s="1"/>
  <c r="A180" i="280" s="1"/>
  <c r="A181" i="280" s="1"/>
  <c r="A182" i="280" s="1"/>
  <c r="A183" i="280" s="1"/>
  <c r="A184" i="280" s="1"/>
  <c r="A185" i="280" s="1"/>
  <c r="A186" i="280" s="1"/>
  <c r="A187" i="280" s="1"/>
  <c r="A188" i="280" s="1"/>
  <c r="A189" i="280" s="1"/>
  <c r="A190" i="280" s="1"/>
  <c r="A191" i="280" s="1"/>
  <c r="A192" i="280" s="1"/>
  <c r="A193" i="280" s="1"/>
  <c r="A194" i="280" s="1"/>
  <c r="A195" i="280" s="1"/>
  <c r="A196" i="280" s="1"/>
  <c r="A197" i="280" s="1"/>
  <c r="A198" i="280" s="1"/>
  <c r="A199" i="280" s="1"/>
  <c r="A200" i="280" s="1"/>
  <c r="A201" i="280" s="1"/>
  <c r="A202" i="280" s="1"/>
  <c r="A203" i="280" s="1"/>
  <c r="A204" i="280" s="1"/>
  <c r="A205" i="280" s="1"/>
  <c r="A206" i="280" s="1"/>
  <c r="A207" i="280" s="1"/>
  <c r="A208" i="280" s="1"/>
  <c r="A209" i="280" s="1"/>
  <c r="A210" i="280" s="1"/>
  <c r="A211" i="280" s="1"/>
  <c r="A212" i="280" s="1"/>
  <c r="A213" i="280" s="1"/>
  <c r="A214" i="280" s="1"/>
  <c r="A215" i="280" s="1"/>
  <c r="A216" i="280" s="1"/>
  <c r="A217" i="280" s="1"/>
  <c r="A218" i="280" s="1"/>
  <c r="A219" i="280" s="1"/>
  <c r="A220" i="280" s="1"/>
  <c r="A221" i="280" s="1"/>
  <c r="A222" i="280" s="1"/>
  <c r="A223" i="280" s="1"/>
  <c r="A224" i="280" s="1"/>
  <c r="A225" i="280" s="1"/>
  <c r="A226" i="280" s="1"/>
  <c r="A227" i="280" s="1"/>
  <c r="A228" i="280" s="1"/>
  <c r="A229" i="280" s="1"/>
  <c r="A230" i="280" s="1"/>
  <c r="A231" i="280" s="1"/>
  <c r="A232" i="280" s="1"/>
  <c r="A233" i="280" s="1"/>
  <c r="A234" i="280" s="1"/>
  <c r="A235" i="280" s="1"/>
  <c r="A236" i="280" s="1"/>
  <c r="A237" i="280" s="1"/>
  <c r="A238" i="280" s="1"/>
  <c r="A239" i="280" s="1"/>
  <c r="A240" i="280" s="1"/>
  <c r="A241" i="280" s="1"/>
  <c r="A242" i="280" s="1"/>
  <c r="A243" i="280" s="1"/>
  <c r="A244" i="280" s="1"/>
  <c r="A245" i="280" s="1"/>
  <c r="A246" i="280" s="1"/>
  <c r="A247" i="280" s="1"/>
  <c r="A248" i="280" s="1"/>
  <c r="A249" i="280" s="1"/>
  <c r="A250" i="280" s="1"/>
  <c r="A251" i="280" s="1"/>
  <c r="A252" i="280" s="1"/>
  <c r="A253" i="280" s="1"/>
  <c r="A254" i="280" s="1"/>
  <c r="A255" i="280" s="1"/>
  <c r="A256" i="280" s="1"/>
  <c r="A257" i="280" s="1"/>
  <c r="A258" i="280" s="1"/>
  <c r="A259" i="280" s="1"/>
  <c r="A260" i="280" s="1"/>
  <c r="A261" i="280" s="1"/>
  <c r="A262" i="280" s="1"/>
  <c r="A263" i="280" s="1"/>
  <c r="A264" i="280" s="1"/>
  <c r="A265" i="280" s="1"/>
  <c r="A266" i="280" s="1"/>
  <c r="A267" i="280" s="1"/>
  <c r="A268" i="280" s="1"/>
  <c r="A269" i="280" s="1"/>
  <c r="A270" i="280" s="1"/>
  <c r="A271" i="280" s="1"/>
  <c r="A272" i="280" s="1"/>
  <c r="A273" i="280" s="1"/>
  <c r="A274" i="280" s="1"/>
  <c r="A275" i="280" s="1"/>
  <c r="A276" i="280" s="1"/>
  <c r="A277" i="280" s="1"/>
  <c r="A278" i="280" s="1"/>
  <c r="A279" i="280" s="1"/>
  <c r="A280" i="280" s="1"/>
  <c r="A281" i="280" s="1"/>
  <c r="A282" i="280" s="1"/>
  <c r="A283" i="280" s="1"/>
  <c r="A284" i="280" s="1"/>
  <c r="A285" i="280" s="1"/>
  <c r="A286" i="280" s="1"/>
  <c r="A287" i="280" s="1"/>
  <c r="A288" i="280" s="1"/>
  <c r="A289" i="280" s="1"/>
  <c r="A290" i="280" s="1"/>
  <c r="A291" i="280" s="1"/>
  <c r="A292" i="280" s="1"/>
  <c r="A293" i="280" s="1"/>
  <c r="A294" i="280" s="1"/>
  <c r="A295" i="280" s="1"/>
  <c r="A296" i="280" s="1"/>
  <c r="A297" i="280" s="1"/>
  <c r="A298" i="280" s="1"/>
  <c r="A299" i="280" s="1"/>
  <c r="A300" i="280" s="1"/>
  <c r="A301" i="280" s="1"/>
  <c r="A302" i="280" s="1"/>
  <c r="A303" i="280" s="1"/>
  <c r="A304" i="280" s="1"/>
  <c r="A305" i="280" s="1"/>
  <c r="A306" i="280" s="1"/>
  <c r="A307" i="280" s="1"/>
  <c r="A308" i="280" s="1"/>
  <c r="A309" i="280" s="1"/>
  <c r="A310" i="280" s="1"/>
  <c r="A311" i="280" s="1"/>
  <c r="A312" i="280" s="1"/>
  <c r="A313" i="280" s="1"/>
  <c r="A314" i="280" s="1"/>
  <c r="A315" i="280" s="1"/>
  <c r="A316" i="280" s="1"/>
  <c r="A317" i="280" s="1"/>
  <c r="A318" i="280" s="1"/>
  <c r="A319" i="280" s="1"/>
  <c r="A320" i="280" s="1"/>
  <c r="A321" i="280" s="1"/>
  <c r="A322" i="280" s="1"/>
  <c r="A323" i="280" s="1"/>
  <c r="A324" i="280" s="1"/>
  <c r="A325" i="280" s="1"/>
  <c r="A326" i="280" s="1"/>
  <c r="A327" i="280" s="1"/>
  <c r="A328" i="280" s="1"/>
  <c r="A329" i="280" s="1"/>
  <c r="A330" i="280" s="1"/>
  <c r="A331" i="280" s="1"/>
  <c r="A332" i="280" s="1"/>
  <c r="A333" i="280" s="1"/>
  <c r="A334" i="280" s="1"/>
  <c r="A335" i="280" s="1"/>
  <c r="A336" i="280" s="1"/>
  <c r="A337" i="280" s="1"/>
  <c r="A338" i="280" s="1"/>
  <c r="A339" i="280" s="1"/>
  <c r="A340" i="280" s="1"/>
  <c r="A341" i="280" s="1"/>
  <c r="A342" i="280" s="1"/>
  <c r="A343" i="280" s="1"/>
  <c r="A344" i="280" s="1"/>
  <c r="A345" i="280" s="1"/>
  <c r="A346" i="280" s="1"/>
  <c r="A347" i="280" s="1"/>
  <c r="A348" i="280" s="1"/>
  <c r="A349" i="280" s="1"/>
  <c r="A350" i="280" s="1"/>
  <c r="A351" i="280" s="1"/>
  <c r="A352" i="280" s="1"/>
  <c r="A353" i="280" s="1"/>
  <c r="A354" i="280" s="1"/>
  <c r="A355" i="280" s="1"/>
  <c r="A356" i="280" s="1"/>
  <c r="A357" i="280" s="1"/>
  <c r="A358" i="280" s="1"/>
  <c r="A359" i="280" s="1"/>
  <c r="A360" i="280" s="1"/>
  <c r="A361" i="280" s="1"/>
  <c r="J185" i="280"/>
  <c r="J327" i="280"/>
  <c r="J326" i="280"/>
  <c r="J184" i="280"/>
  <c r="J183" i="280"/>
  <c r="J182" i="280"/>
  <c r="J129" i="280"/>
  <c r="J125" i="280"/>
  <c r="J181" i="280"/>
  <c r="J180" i="280"/>
  <c r="J179" i="280"/>
  <c r="J178" i="280"/>
  <c r="J177" i="280"/>
  <c r="J176" i="280"/>
  <c r="J255" i="280"/>
  <c r="J254" i="280"/>
  <c r="J253" i="280"/>
  <c r="J252" i="280"/>
  <c r="J325" i="280"/>
  <c r="J324" i="280"/>
  <c r="J290" i="280"/>
  <c r="J323" i="280"/>
  <c r="J322" i="280"/>
  <c r="J336" i="280"/>
  <c r="J80" i="280"/>
  <c r="J289" i="280"/>
  <c r="J251" i="280"/>
  <c r="J321" i="280"/>
  <c r="J52" i="280"/>
  <c r="J21" i="280"/>
  <c r="J22" i="280"/>
  <c r="J35" i="280"/>
  <c r="J285" i="280"/>
  <c r="J288" i="280"/>
  <c r="J10" i="280"/>
  <c r="J284" i="280"/>
  <c r="J358" i="280"/>
  <c r="J357" i="280"/>
  <c r="J17" i="280"/>
  <c r="J283" i="280"/>
  <c r="J282" i="280"/>
  <c r="J281" i="280"/>
  <c r="J280" i="280"/>
  <c r="J287" i="280"/>
  <c r="J286" i="280"/>
  <c r="J356" i="280"/>
  <c r="J59" i="280"/>
  <c r="J50" i="280"/>
  <c r="J49" i="280"/>
  <c r="J55" i="280"/>
  <c r="J54" i="280"/>
  <c r="J18" i="280"/>
  <c r="J44" i="280"/>
  <c r="J23" i="280"/>
  <c r="J48" i="280"/>
  <c r="J53" i="280"/>
  <c r="J47" i="280"/>
  <c r="J46" i="280"/>
  <c r="J343" i="280"/>
  <c r="J79" i="280"/>
  <c r="J67" i="280"/>
  <c r="J57" i="280"/>
  <c r="J350" i="280"/>
  <c r="J349" i="280"/>
  <c r="J16" i="280"/>
  <c r="J351" i="280"/>
  <c r="J259" i="280"/>
  <c r="J56" i="280"/>
  <c r="J258" i="280"/>
  <c r="J348" i="280"/>
  <c r="J34" i="280"/>
  <c r="J347" i="280"/>
  <c r="J15" i="280"/>
  <c r="J58" i="280"/>
  <c r="J175" i="280"/>
  <c r="J320" i="280"/>
  <c r="J78" i="280"/>
  <c r="J352" i="280"/>
  <c r="J335" i="280"/>
  <c r="J77" i="280"/>
  <c r="J33" i="280"/>
  <c r="J28" i="280"/>
  <c r="J27" i="280"/>
  <c r="J26" i="280"/>
  <c r="J42" i="280"/>
  <c r="J41" i="280"/>
  <c r="J43" i="280"/>
  <c r="J25" i="280"/>
  <c r="J32" i="280"/>
  <c r="J29" i="280"/>
  <c r="J31" i="280"/>
  <c r="J30" i="280"/>
  <c r="J19" i="280"/>
  <c r="J24" i="280"/>
  <c r="J353" i="280"/>
  <c r="J250" i="280"/>
  <c r="J249" i="280"/>
  <c r="J248" i="280"/>
  <c r="J247" i="280"/>
  <c r="J246" i="280"/>
  <c r="J245" i="280"/>
  <c r="J244" i="280"/>
  <c r="J319" i="280"/>
  <c r="J334" i="280"/>
  <c r="J76" i="280"/>
  <c r="J63" i="280"/>
  <c r="J318" i="280"/>
  <c r="J174" i="280"/>
  <c r="J243" i="280"/>
  <c r="J242" i="280"/>
  <c r="J317" i="280"/>
  <c r="J241" i="280"/>
  <c r="J240" i="280"/>
  <c r="J239" i="280"/>
  <c r="J238" i="280"/>
  <c r="J237" i="280"/>
  <c r="J236" i="280"/>
  <c r="J316" i="280"/>
  <c r="J315" i="280"/>
  <c r="J314" i="280"/>
  <c r="J313" i="280"/>
  <c r="J312" i="280"/>
  <c r="J311" i="280"/>
  <c r="J310" i="280"/>
  <c r="J75" i="280"/>
  <c r="J333" i="280"/>
  <c r="J342" i="280"/>
  <c r="J66" i="280"/>
  <c r="J65" i="280"/>
  <c r="J279" i="280"/>
  <c r="J278" i="280"/>
  <c r="J277" i="280"/>
  <c r="J275" i="280"/>
  <c r="J274" i="280"/>
  <c r="J273" i="280"/>
  <c r="J272" i="280"/>
  <c r="J257" i="280"/>
  <c r="J271" i="280"/>
  <c r="J270" i="280"/>
  <c r="J269" i="280"/>
  <c r="J268" i="280"/>
  <c r="J267" i="280"/>
  <c r="J266" i="280"/>
  <c r="J265" i="280"/>
  <c r="J264" i="280"/>
  <c r="J263" i="280"/>
  <c r="J262" i="280"/>
  <c r="J261" i="280"/>
  <c r="J260" i="280"/>
  <c r="J309" i="280"/>
  <c r="J124" i="280"/>
  <c r="J123" i="280"/>
  <c r="J122" i="280"/>
  <c r="J121" i="280"/>
  <c r="J120" i="280"/>
  <c r="J119" i="280"/>
  <c r="J127" i="280"/>
  <c r="J186" i="280"/>
  <c r="J118" i="280"/>
  <c r="J173" i="280"/>
  <c r="J172" i="280"/>
  <c r="J171" i="280"/>
  <c r="J170" i="280"/>
  <c r="J235" i="280"/>
  <c r="J234" i="280"/>
  <c r="J233" i="280"/>
  <c r="J308" i="280"/>
  <c r="J232" i="280"/>
  <c r="J231" i="280"/>
  <c r="J230" i="280"/>
  <c r="J341" i="280"/>
  <c r="J229" i="280"/>
  <c r="J228" i="280"/>
  <c r="J307" i="280"/>
  <c r="J227" i="280"/>
  <c r="J332" i="280"/>
  <c r="J74" i="280"/>
  <c r="J73" i="280"/>
  <c r="J62" i="280"/>
  <c r="J117" i="280"/>
  <c r="J116" i="280"/>
  <c r="J115" i="280"/>
  <c r="J114" i="280"/>
  <c r="J113" i="280"/>
  <c r="J112" i="280"/>
  <c r="J111" i="280"/>
  <c r="J110" i="280"/>
  <c r="J109" i="280"/>
  <c r="J108" i="280"/>
  <c r="J331" i="280"/>
  <c r="J330" i="280"/>
  <c r="J169" i="280"/>
  <c r="J226" i="280"/>
  <c r="J168" i="280"/>
  <c r="J225" i="280"/>
  <c r="J167" i="280"/>
  <c r="J166" i="280"/>
  <c r="J165" i="280"/>
  <c r="J164" i="280"/>
  <c r="J163" i="280"/>
  <c r="J306" i="280"/>
  <c r="J224" i="280"/>
  <c r="J223" i="280"/>
  <c r="J222" i="280"/>
  <c r="J221" i="280"/>
  <c r="J220" i="280"/>
  <c r="J219" i="280"/>
  <c r="J218" i="280"/>
  <c r="J217" i="280"/>
  <c r="J216" i="280"/>
  <c r="J305" i="280"/>
  <c r="J304" i="280"/>
  <c r="J303" i="280"/>
  <c r="J82" i="280"/>
  <c r="J81" i="280"/>
  <c r="J61" i="280"/>
  <c r="J107" i="280"/>
  <c r="J106" i="280"/>
  <c r="J105" i="280"/>
  <c r="J104" i="280"/>
  <c r="J103" i="280"/>
  <c r="J102" i="280"/>
  <c r="J215" i="280"/>
  <c r="J214" i="280"/>
  <c r="J340" i="280"/>
  <c r="J302" i="280"/>
  <c r="J213" i="280"/>
  <c r="J162" i="280"/>
  <c r="J161" i="280"/>
  <c r="J160" i="280"/>
  <c r="J159" i="280"/>
  <c r="J158" i="280"/>
  <c r="J157" i="280"/>
  <c r="J156" i="280"/>
  <c r="J155" i="280"/>
  <c r="J154" i="280"/>
  <c r="J153" i="280"/>
  <c r="J212" i="280"/>
  <c r="J211" i="280"/>
  <c r="J210" i="280"/>
  <c r="J209" i="280"/>
  <c r="J208" i="280"/>
  <c r="J301" i="280"/>
  <c r="J207" i="280"/>
  <c r="J300" i="280"/>
  <c r="J299" i="280"/>
  <c r="J298" i="280"/>
  <c r="J346" i="280"/>
  <c r="J72" i="280"/>
  <c r="J64" i="280"/>
  <c r="J152" i="280"/>
  <c r="J151" i="280"/>
  <c r="J150" i="280"/>
  <c r="J149" i="280"/>
  <c r="J148" i="280"/>
  <c r="J147" i="280"/>
  <c r="J297" i="280"/>
  <c r="J206" i="280"/>
  <c r="J146" i="280"/>
  <c r="J145" i="280"/>
  <c r="J144" i="280"/>
  <c r="J205" i="280"/>
  <c r="J143" i="280"/>
  <c r="J126" i="280"/>
  <c r="J142" i="280"/>
  <c r="J141" i="280"/>
  <c r="J140" i="280"/>
  <c r="J139" i="280"/>
  <c r="J138" i="280"/>
  <c r="J204" i="280"/>
  <c r="J203" i="280"/>
  <c r="J202" i="280"/>
  <c r="J201" i="280"/>
  <c r="J101" i="280"/>
  <c r="J100" i="280"/>
  <c r="J99" i="280"/>
  <c r="J98" i="280"/>
  <c r="J97" i="280"/>
  <c r="J96" i="280"/>
  <c r="J95" i="280"/>
  <c r="J94" i="280"/>
  <c r="J128" i="280"/>
  <c r="J93" i="280"/>
  <c r="J92" i="280"/>
  <c r="J91" i="280"/>
  <c r="J137" i="280"/>
  <c r="J136" i="280"/>
  <c r="J90" i="280"/>
  <c r="J135" i="280"/>
  <c r="J134" i="280"/>
  <c r="J296" i="280"/>
  <c r="J133" i="280"/>
  <c r="J60" i="280"/>
  <c r="J295" i="280"/>
  <c r="J89" i="280"/>
  <c r="J88" i="280"/>
  <c r="J87" i="280"/>
  <c r="J40" i="280"/>
  <c r="J37" i="280"/>
  <c r="J38" i="280"/>
  <c r="J39" i="280"/>
  <c r="J36" i="280"/>
  <c r="J132" i="280"/>
  <c r="J200" i="280"/>
  <c r="J199" i="280"/>
  <c r="J294" i="280"/>
  <c r="J293" i="280"/>
  <c r="J198" i="280"/>
  <c r="J197" i="280"/>
  <c r="J196" i="280"/>
  <c r="J195" i="280"/>
  <c r="J194" i="280"/>
  <c r="J131" i="280"/>
  <c r="J193" i="280"/>
  <c r="J192" i="280"/>
  <c r="J191" i="280"/>
  <c r="J190" i="280"/>
  <c r="J189" i="280"/>
  <c r="J292" i="280"/>
  <c r="J339" i="280"/>
  <c r="J71" i="280"/>
  <c r="J14" i="280"/>
  <c r="J86" i="280"/>
  <c r="J85" i="280"/>
  <c r="J84" i="280"/>
  <c r="J83" i="280"/>
  <c r="J68" i="280"/>
  <c r="J11" i="280"/>
  <c r="J354" i="280"/>
  <c r="J9" i="280"/>
  <c r="J188" i="280"/>
  <c r="J130" i="280"/>
  <c r="J187" i="280"/>
  <c r="J329" i="280"/>
  <c r="J328" i="280"/>
  <c r="J345" i="280"/>
  <c r="J338" i="280"/>
  <c r="J337" i="280"/>
  <c r="J355" i="280"/>
  <c r="J8" i="280"/>
  <c r="J13" i="280"/>
  <c r="J291" i="280"/>
  <c r="J256" i="280"/>
  <c r="J70" i="280"/>
  <c r="J69" i="280"/>
  <c r="K51" i="280" l="1"/>
  <c r="R51" i="280" s="1"/>
  <c r="S51" i="280" s="1"/>
  <c r="K45" i="280"/>
  <c r="N45" i="280"/>
  <c r="N361" i="280"/>
  <c r="R361" i="280" s="1"/>
  <c r="S361" i="280" s="1"/>
  <c r="N359" i="280"/>
  <c r="R359" i="280" s="1"/>
  <c r="S359" i="280" s="1"/>
  <c r="N360" i="280"/>
  <c r="R360" i="280" s="1"/>
  <c r="S360" i="280" s="1"/>
  <c r="K177" i="280"/>
  <c r="K255" i="280"/>
  <c r="N253" i="280"/>
  <c r="K323" i="280"/>
  <c r="K336" i="280"/>
  <c r="K284" i="280"/>
  <c r="G20" i="280"/>
  <c r="J20" i="280" s="1"/>
  <c r="R45" i="280" l="1"/>
  <c r="S45" i="280" s="1"/>
  <c r="N336" i="280"/>
  <c r="R336" i="280" s="1"/>
  <c r="S336" i="280" s="1"/>
  <c r="N255" i="280"/>
  <c r="R255" i="280" s="1"/>
  <c r="S255" i="280" s="1"/>
  <c r="N181" i="280"/>
  <c r="K181" i="280"/>
  <c r="N125" i="280"/>
  <c r="K125" i="280"/>
  <c r="N54" i="280"/>
  <c r="K290" i="280"/>
  <c r="N290" i="280"/>
  <c r="N287" i="280"/>
  <c r="N324" i="280"/>
  <c r="K324" i="280"/>
  <c r="N176" i="280"/>
  <c r="K176" i="280"/>
  <c r="K184" i="280"/>
  <c r="N184" i="280"/>
  <c r="N326" i="280"/>
  <c r="K326" i="280"/>
  <c r="N129" i="280"/>
  <c r="K129" i="280"/>
  <c r="N182" i="280"/>
  <c r="K182" i="280"/>
  <c r="N44" i="280"/>
  <c r="N325" i="280"/>
  <c r="K325" i="280"/>
  <c r="N178" i="280"/>
  <c r="K178" i="280"/>
  <c r="N252" i="280"/>
  <c r="K252" i="280"/>
  <c r="N179" i="280"/>
  <c r="K179" i="280"/>
  <c r="N322" i="280"/>
  <c r="K322" i="280"/>
  <c r="N180" i="280"/>
  <c r="K180" i="280"/>
  <c r="N185" i="280"/>
  <c r="K185" i="280"/>
  <c r="K327" i="280"/>
  <c r="N177" i="280"/>
  <c r="R177" i="280" s="1"/>
  <c r="S177" i="280" s="1"/>
  <c r="N327" i="280"/>
  <c r="K80" i="280"/>
  <c r="K254" i="280"/>
  <c r="K183" i="280"/>
  <c r="N80" i="280"/>
  <c r="N254" i="280"/>
  <c r="N183" i="280"/>
  <c r="N323" i="280"/>
  <c r="R323" i="280" s="1"/>
  <c r="S323" i="280" s="1"/>
  <c r="K253" i="280"/>
  <c r="N289" i="280"/>
  <c r="K289" i="280"/>
  <c r="K46" i="280"/>
  <c r="K16" i="280"/>
  <c r="N10" i="280"/>
  <c r="K10" i="280"/>
  <c r="K350" i="280"/>
  <c r="N249" i="280" s="1"/>
  <c r="N46" i="280"/>
  <c r="N284" i="280"/>
  <c r="R284" i="280" s="1"/>
  <c r="S284" i="280" s="1"/>
  <c r="K287" i="280"/>
  <c r="N279" i="280"/>
  <c r="K279" i="280"/>
  <c r="R46" i="280" l="1"/>
  <c r="S46" i="280" s="1"/>
  <c r="N16" i="280"/>
  <c r="R16" i="280" s="1"/>
  <c r="S16" i="280" s="1"/>
  <c r="N350" i="280"/>
  <c r="R350" i="280" s="1"/>
  <c r="S350" i="280" s="1"/>
  <c r="R185" i="280"/>
  <c r="S185" i="280" s="1"/>
  <c r="R290" i="280"/>
  <c r="S290" i="280" s="1"/>
  <c r="R252" i="280"/>
  <c r="S252" i="280" s="1"/>
  <c r="R178" i="280"/>
  <c r="S178" i="280" s="1"/>
  <c r="R125" i="280"/>
  <c r="S125" i="280" s="1"/>
  <c r="R183" i="280"/>
  <c r="S183" i="280" s="1"/>
  <c r="R180" i="280"/>
  <c r="S180" i="280" s="1"/>
  <c r="K54" i="280"/>
  <c r="R254" i="280"/>
  <c r="S254" i="280" s="1"/>
  <c r="R182" i="280"/>
  <c r="S182" i="280" s="1"/>
  <c r="R176" i="280"/>
  <c r="S176" i="280" s="1"/>
  <c r="R322" i="280"/>
  <c r="S322" i="280" s="1"/>
  <c r="R80" i="280"/>
  <c r="S80" i="280" s="1"/>
  <c r="R325" i="280"/>
  <c r="S325" i="280" s="1"/>
  <c r="R129" i="280"/>
  <c r="S129" i="280" s="1"/>
  <c r="K44" i="280"/>
  <c r="R181" i="280"/>
  <c r="S181" i="280" s="1"/>
  <c r="R327" i="280"/>
  <c r="S327" i="280" s="1"/>
  <c r="R324" i="280"/>
  <c r="S324" i="280" s="1"/>
  <c r="R253" i="280"/>
  <c r="S253" i="280" s="1"/>
  <c r="R184" i="280"/>
  <c r="S184" i="280" s="1"/>
  <c r="R179" i="280"/>
  <c r="S179" i="280" s="1"/>
  <c r="R326" i="280"/>
  <c r="S326" i="280" s="1"/>
  <c r="K79" i="280"/>
  <c r="N79" i="280"/>
  <c r="R289" i="280"/>
  <c r="S289" i="280" s="1"/>
  <c r="R287" i="280"/>
  <c r="S287" i="280" s="1"/>
  <c r="R10" i="280"/>
  <c r="S10" i="280" s="1"/>
  <c r="K249" i="280"/>
  <c r="R279" i="280"/>
  <c r="S279" i="280" s="1"/>
  <c r="K32" i="280" l="1"/>
  <c r="N32" i="280"/>
  <c r="N67" i="280"/>
  <c r="K67" i="280"/>
  <c r="R44" i="280"/>
  <c r="S44" i="280" s="1"/>
  <c r="R54" i="280"/>
  <c r="S54" i="280" s="1"/>
  <c r="R249" i="280"/>
  <c r="S249" i="280" s="1"/>
  <c r="K282" i="280"/>
  <c r="N282" i="280"/>
  <c r="N285" i="280"/>
  <c r="K285" i="280"/>
  <c r="N23" i="280"/>
  <c r="K23" i="280"/>
  <c r="N35" i="280"/>
  <c r="K35" i="280"/>
  <c r="N281" i="280"/>
  <c r="K281" i="280"/>
  <c r="K52" i="280"/>
  <c r="N52" i="280"/>
  <c r="N286" i="280"/>
  <c r="K286" i="280"/>
  <c r="K21" i="280"/>
  <c r="N21" i="280"/>
  <c r="N356" i="280"/>
  <c r="K356" i="280"/>
  <c r="K321" i="280"/>
  <c r="N321" i="280"/>
  <c r="N288" i="280"/>
  <c r="K288" i="280"/>
  <c r="N22" i="280"/>
  <c r="K22" i="280"/>
  <c r="N280" i="280"/>
  <c r="K280" i="280"/>
  <c r="N283" i="280"/>
  <c r="K283" i="280"/>
  <c r="K55" i="280"/>
  <c r="N55" i="280"/>
  <c r="N358" i="280"/>
  <c r="K358" i="280"/>
  <c r="N18" i="280"/>
  <c r="K18" i="280"/>
  <c r="K49" i="280"/>
  <c r="N49" i="280"/>
  <c r="N17" i="280"/>
  <c r="K17" i="280"/>
  <c r="N251" i="280"/>
  <c r="K251" i="280"/>
  <c r="K59" i="280"/>
  <c r="N59" i="280"/>
  <c r="N50" i="280"/>
  <c r="K50" i="280"/>
  <c r="K357" i="280"/>
  <c r="N357" i="280"/>
  <c r="N343" i="280"/>
  <c r="K343" i="280"/>
  <c r="K53" i="280"/>
  <c r="N53" i="280"/>
  <c r="N48" i="280"/>
  <c r="K48" i="280"/>
  <c r="R79" i="280"/>
  <c r="S79" i="280" s="1"/>
  <c r="N47" i="280"/>
  <c r="K47" i="280"/>
  <c r="N57" i="280"/>
  <c r="K57" i="280"/>
  <c r="N33" i="280"/>
  <c r="K33" i="280"/>
  <c r="N78" i="280"/>
  <c r="K78" i="280"/>
  <c r="K349" i="280"/>
  <c r="N349" i="280"/>
  <c r="N175" i="280"/>
  <c r="K175" i="280"/>
  <c r="N247" i="280"/>
  <c r="K247" i="280"/>
  <c r="K65" i="280"/>
  <c r="N65" i="280"/>
  <c r="N116" i="280"/>
  <c r="K116" i="280"/>
  <c r="N307" i="280"/>
  <c r="K307" i="280"/>
  <c r="R22" i="280" l="1"/>
  <c r="S22" i="280" s="1"/>
  <c r="R32" i="280"/>
  <c r="S32" i="280" s="1"/>
  <c r="R321" i="280"/>
  <c r="S321" i="280" s="1"/>
  <c r="R21" i="280"/>
  <c r="S21" i="280" s="1"/>
  <c r="K275" i="280"/>
  <c r="N275" i="280"/>
  <c r="K27" i="280"/>
  <c r="N27" i="280"/>
  <c r="R251" i="280"/>
  <c r="S251" i="280" s="1"/>
  <c r="N34" i="280"/>
  <c r="R67" i="280"/>
  <c r="S67" i="280" s="1"/>
  <c r="R23" i="280"/>
  <c r="S23" i="280" s="1"/>
  <c r="K34" i="280"/>
  <c r="R49" i="280"/>
  <c r="S49" i="280" s="1"/>
  <c r="R285" i="280"/>
  <c r="S285" i="280" s="1"/>
  <c r="R17" i="280"/>
  <c r="S17" i="280" s="1"/>
  <c r="R18" i="280"/>
  <c r="S18" i="280" s="1"/>
  <c r="R288" i="280"/>
  <c r="S288" i="280" s="1"/>
  <c r="R52" i="280"/>
  <c r="S52" i="280" s="1"/>
  <c r="R280" i="280"/>
  <c r="S280" i="280" s="1"/>
  <c r="R357" i="280"/>
  <c r="S357" i="280" s="1"/>
  <c r="R281" i="280"/>
  <c r="S281" i="280" s="1"/>
  <c r="R50" i="280"/>
  <c r="S50" i="280" s="1"/>
  <c r="R358" i="280"/>
  <c r="S358" i="280" s="1"/>
  <c r="R282" i="280"/>
  <c r="S282" i="280" s="1"/>
  <c r="R59" i="280"/>
  <c r="S59" i="280" s="1"/>
  <c r="R55" i="280"/>
  <c r="S55" i="280" s="1"/>
  <c r="R356" i="280"/>
  <c r="S356" i="280" s="1"/>
  <c r="R286" i="280"/>
  <c r="S286" i="280" s="1"/>
  <c r="R35" i="280"/>
  <c r="S35" i="280" s="1"/>
  <c r="R283" i="280"/>
  <c r="S283" i="280" s="1"/>
  <c r="K31" i="280"/>
  <c r="N31" i="280"/>
  <c r="R48" i="280"/>
  <c r="S48" i="280" s="1"/>
  <c r="R53" i="280"/>
  <c r="S53" i="280" s="1"/>
  <c r="R343" i="280"/>
  <c r="S343" i="280" s="1"/>
  <c r="R47" i="280"/>
  <c r="S47" i="280" s="1"/>
  <c r="R349" i="280"/>
  <c r="S349" i="280" s="1"/>
  <c r="R33" i="280"/>
  <c r="S33" i="280" s="1"/>
  <c r="R78" i="280"/>
  <c r="S78" i="280" s="1"/>
  <c r="R175" i="280"/>
  <c r="S175" i="280" s="1"/>
  <c r="R57" i="280"/>
  <c r="S57" i="280" s="1"/>
  <c r="R247" i="280"/>
  <c r="S247" i="280" s="1"/>
  <c r="R65" i="280"/>
  <c r="S65" i="280" s="1"/>
  <c r="R307" i="280"/>
  <c r="S307" i="280" s="1"/>
  <c r="R116" i="280"/>
  <c r="S116" i="280" s="1"/>
  <c r="R275" i="280" l="1"/>
  <c r="S275" i="280" s="1"/>
  <c r="R27" i="280"/>
  <c r="S27" i="280" s="1"/>
  <c r="N41" i="280"/>
  <c r="K41" i="280"/>
  <c r="K352" i="280"/>
  <c r="N352" i="280"/>
  <c r="N30" i="280"/>
  <c r="K30" i="280"/>
  <c r="N112" i="280"/>
  <c r="K58" i="280"/>
  <c r="N58" i="280"/>
  <c r="N259" i="280"/>
  <c r="K259" i="280"/>
  <c r="R34" i="280"/>
  <c r="S34" i="280" s="1"/>
  <c r="N15" i="280"/>
  <c r="K15" i="280"/>
  <c r="K258" i="280"/>
  <c r="N258" i="280"/>
  <c r="K26" i="280"/>
  <c r="N26" i="280"/>
  <c r="N28" i="280"/>
  <c r="K28" i="280"/>
  <c r="K56" i="280"/>
  <c r="N56" i="280"/>
  <c r="N347" i="280"/>
  <c r="K347" i="280"/>
  <c r="N335" i="280"/>
  <c r="K335" i="280"/>
  <c r="N320" i="280"/>
  <c r="K320" i="280"/>
  <c r="K351" i="280"/>
  <c r="N351" i="280"/>
  <c r="N348" i="280"/>
  <c r="K348" i="280"/>
  <c r="N42" i="280"/>
  <c r="K42" i="280"/>
  <c r="K77" i="280"/>
  <c r="N77" i="280"/>
  <c r="N43" i="280"/>
  <c r="K43" i="280"/>
  <c r="N25" i="280"/>
  <c r="K25" i="280"/>
  <c r="N29" i="280"/>
  <c r="K29" i="280"/>
  <c r="R31" i="280"/>
  <c r="S31" i="280" s="1"/>
  <c r="K310" i="280"/>
  <c r="N310" i="280"/>
  <c r="N250" i="280"/>
  <c r="K250" i="280"/>
  <c r="K313" i="280"/>
  <c r="N313" i="280"/>
  <c r="N243" i="280"/>
  <c r="K243" i="280"/>
  <c r="K248" i="280"/>
  <c r="N248" i="280"/>
  <c r="K312" i="280"/>
  <c r="N312" i="280"/>
  <c r="K318" i="280"/>
  <c r="N318" i="280"/>
  <c r="K273" i="280"/>
  <c r="N273" i="280"/>
  <c r="K228" i="280"/>
  <c r="N228" i="280"/>
  <c r="K73" i="280"/>
  <c r="N73" i="280"/>
  <c r="K160" i="280"/>
  <c r="N160" i="280"/>
  <c r="K102" i="280"/>
  <c r="N102" i="280"/>
  <c r="R352" i="280" l="1"/>
  <c r="S352" i="280" s="1"/>
  <c r="R41" i="280"/>
  <c r="S41" i="280" s="1"/>
  <c r="R30" i="280"/>
  <c r="S30" i="280" s="1"/>
  <c r="K112" i="280"/>
  <c r="R112" i="280" s="1"/>
  <c r="S112" i="280" s="1"/>
  <c r="R347" i="280"/>
  <c r="S347" i="280" s="1"/>
  <c r="R15" i="280"/>
  <c r="S15" i="280" s="1"/>
  <c r="R335" i="280"/>
  <c r="S335" i="280" s="1"/>
  <c r="R26" i="280"/>
  <c r="S26" i="280" s="1"/>
  <c r="R259" i="280"/>
  <c r="S259" i="280" s="1"/>
  <c r="R348" i="280"/>
  <c r="S348" i="280" s="1"/>
  <c r="N241" i="280"/>
  <c r="K241" i="280"/>
  <c r="R77" i="280"/>
  <c r="S77" i="280" s="1"/>
  <c r="R258" i="280"/>
  <c r="S258" i="280" s="1"/>
  <c r="R351" i="280"/>
  <c r="S351" i="280" s="1"/>
  <c r="R42" i="280"/>
  <c r="S42" i="280" s="1"/>
  <c r="R56" i="280"/>
  <c r="S56" i="280" s="1"/>
  <c r="R28" i="280"/>
  <c r="S28" i="280" s="1"/>
  <c r="R320" i="280"/>
  <c r="S320" i="280" s="1"/>
  <c r="R58" i="280"/>
  <c r="S58" i="280" s="1"/>
  <c r="K63" i="280"/>
  <c r="N63" i="280"/>
  <c r="K342" i="280"/>
  <c r="N342" i="280"/>
  <c r="R25" i="280"/>
  <c r="S25" i="280" s="1"/>
  <c r="R43" i="280"/>
  <c r="S43" i="280" s="1"/>
  <c r="R29" i="280"/>
  <c r="S29" i="280" s="1"/>
  <c r="R312" i="280"/>
  <c r="S312" i="280" s="1"/>
  <c r="R250" i="280"/>
  <c r="S250" i="280" s="1"/>
  <c r="R318" i="280"/>
  <c r="S318" i="280" s="1"/>
  <c r="R248" i="280"/>
  <c r="S248" i="280" s="1"/>
  <c r="R313" i="280"/>
  <c r="S313" i="280" s="1"/>
  <c r="R310" i="280"/>
  <c r="S310" i="280" s="1"/>
  <c r="R243" i="280"/>
  <c r="S243" i="280" s="1"/>
  <c r="R273" i="280"/>
  <c r="S273" i="280" s="1"/>
  <c r="R73" i="280"/>
  <c r="S73" i="280" s="1"/>
  <c r="R228" i="280"/>
  <c r="S228" i="280" s="1"/>
  <c r="R102" i="280"/>
  <c r="S102" i="280" s="1"/>
  <c r="R160" i="280"/>
  <c r="S160" i="280" s="1"/>
  <c r="K238" i="280" l="1"/>
  <c r="N238" i="280"/>
  <c r="K174" i="280"/>
  <c r="N174" i="280"/>
  <c r="N237" i="280"/>
  <c r="K237" i="280"/>
  <c r="N317" i="280"/>
  <c r="K317" i="280"/>
  <c r="N314" i="280"/>
  <c r="K314" i="280"/>
  <c r="K333" i="280"/>
  <c r="N333" i="280"/>
  <c r="R63" i="280"/>
  <c r="S63" i="280" s="1"/>
  <c r="N311" i="280"/>
  <c r="K311" i="280"/>
  <c r="N239" i="280"/>
  <c r="K239" i="280"/>
  <c r="K24" i="280"/>
  <c r="N24" i="280"/>
  <c r="K245" i="280"/>
  <c r="N245" i="280"/>
  <c r="N353" i="280"/>
  <c r="K353" i="280"/>
  <c r="K236" i="280"/>
  <c r="N236" i="280"/>
  <c r="K242" i="280"/>
  <c r="N242" i="280"/>
  <c r="K315" i="280"/>
  <c r="N315" i="280"/>
  <c r="N246" i="280"/>
  <c r="K246" i="280"/>
  <c r="R241" i="280"/>
  <c r="S241" i="280" s="1"/>
  <c r="K75" i="280"/>
  <c r="N75" i="280"/>
  <c r="N316" i="280"/>
  <c r="K316" i="280"/>
  <c r="K19" i="280"/>
  <c r="N19" i="280"/>
  <c r="K76" i="280"/>
  <c r="N76" i="280"/>
  <c r="N319" i="280"/>
  <c r="K319" i="280"/>
  <c r="N334" i="280"/>
  <c r="K334" i="280"/>
  <c r="K244" i="280"/>
  <c r="N244" i="280"/>
  <c r="K240" i="280"/>
  <c r="N240" i="280"/>
  <c r="N66" i="280"/>
  <c r="K66" i="280"/>
  <c r="R342" i="280"/>
  <c r="S342" i="280" s="1"/>
  <c r="K265" i="280"/>
  <c r="N265" i="280"/>
  <c r="N235" i="280"/>
  <c r="K235" i="280"/>
  <c r="N309" i="280"/>
  <c r="K309" i="280"/>
  <c r="N274" i="280"/>
  <c r="K274" i="280"/>
  <c r="N234" i="280"/>
  <c r="K234" i="280"/>
  <c r="N308" i="280"/>
  <c r="K308" i="280"/>
  <c r="N263" i="280"/>
  <c r="K263" i="280"/>
  <c r="N123" i="280"/>
  <c r="K123" i="280"/>
  <c r="N110" i="280"/>
  <c r="K110" i="280"/>
  <c r="N103" i="280"/>
  <c r="K103" i="280"/>
  <c r="K161" i="280"/>
  <c r="N161" i="280"/>
  <c r="N302" i="280"/>
  <c r="K302" i="280"/>
  <c r="N156" i="280"/>
  <c r="K156" i="280"/>
  <c r="N135" i="280"/>
  <c r="K135" i="280"/>
  <c r="N94" i="280"/>
  <c r="K94" i="280"/>
  <c r="R238" i="280" l="1"/>
  <c r="S238" i="280" s="1"/>
  <c r="R135" i="280"/>
  <c r="S135" i="280" s="1"/>
  <c r="K83" i="280"/>
  <c r="N83" i="280"/>
  <c r="R19" i="280"/>
  <c r="S19" i="280" s="1"/>
  <c r="R75" i="280"/>
  <c r="S75" i="280" s="1"/>
  <c r="R236" i="280"/>
  <c r="S236" i="280" s="1"/>
  <c r="K267" i="280"/>
  <c r="N267" i="280"/>
  <c r="R353" i="280"/>
  <c r="S353" i="280" s="1"/>
  <c r="K120" i="280"/>
  <c r="N120" i="280"/>
  <c r="R333" i="280"/>
  <c r="S333" i="280" s="1"/>
  <c r="R76" i="280"/>
  <c r="S76" i="280" s="1"/>
  <c r="R314" i="280"/>
  <c r="S314" i="280" s="1"/>
  <c r="N260" i="280"/>
  <c r="K260" i="280"/>
  <c r="R245" i="280"/>
  <c r="S245" i="280" s="1"/>
  <c r="R246" i="280"/>
  <c r="S246" i="280" s="1"/>
  <c r="R240" i="280"/>
  <c r="S240" i="280" s="1"/>
  <c r="R317" i="280"/>
  <c r="S317" i="280" s="1"/>
  <c r="N186" i="280"/>
  <c r="K186" i="280"/>
  <c r="R24" i="280"/>
  <c r="S24" i="280" s="1"/>
  <c r="R239" i="280"/>
  <c r="S239" i="280" s="1"/>
  <c r="R237" i="280"/>
  <c r="S237" i="280" s="1"/>
  <c r="R334" i="280"/>
  <c r="S334" i="280" s="1"/>
  <c r="R316" i="280"/>
  <c r="S316" i="280" s="1"/>
  <c r="R315" i="280"/>
  <c r="S315" i="280" s="1"/>
  <c r="R244" i="280"/>
  <c r="S244" i="280" s="1"/>
  <c r="R311" i="280"/>
  <c r="S311" i="280" s="1"/>
  <c r="R319" i="280"/>
  <c r="S319" i="280" s="1"/>
  <c r="R242" i="280"/>
  <c r="S242" i="280" s="1"/>
  <c r="R174" i="280"/>
  <c r="S174" i="280" s="1"/>
  <c r="R66" i="280"/>
  <c r="S66" i="280" s="1"/>
  <c r="N230" i="280"/>
  <c r="K230" i="280"/>
  <c r="R308" i="280"/>
  <c r="S308" i="280" s="1"/>
  <c r="R263" i="280"/>
  <c r="S263" i="280" s="1"/>
  <c r="R123" i="280"/>
  <c r="S123" i="280" s="1"/>
  <c r="R309" i="280"/>
  <c r="S309" i="280" s="1"/>
  <c r="R235" i="280"/>
  <c r="S235" i="280" s="1"/>
  <c r="R234" i="280"/>
  <c r="S234" i="280" s="1"/>
  <c r="R274" i="280"/>
  <c r="S274" i="280" s="1"/>
  <c r="R265" i="280"/>
  <c r="S265" i="280" s="1"/>
  <c r="R110" i="280"/>
  <c r="S110" i="280" s="1"/>
  <c r="R103" i="280"/>
  <c r="S103" i="280" s="1"/>
  <c r="R156" i="280"/>
  <c r="S156" i="280" s="1"/>
  <c r="R302" i="280"/>
  <c r="S302" i="280" s="1"/>
  <c r="R161" i="280"/>
  <c r="S161" i="280" s="1"/>
  <c r="R94" i="280"/>
  <c r="S94" i="280" s="1"/>
  <c r="R83" i="280" l="1"/>
  <c r="S83" i="280" s="1"/>
  <c r="K233" i="280"/>
  <c r="N233" i="280"/>
  <c r="K127" i="280"/>
  <c r="N127" i="280"/>
  <c r="K257" i="280"/>
  <c r="N257" i="280"/>
  <c r="K278" i="280"/>
  <c r="N278" i="280"/>
  <c r="N271" i="280"/>
  <c r="K271" i="280"/>
  <c r="R260" i="280"/>
  <c r="S260" i="280" s="1"/>
  <c r="N277" i="280"/>
  <c r="K277" i="280"/>
  <c r="K121" i="280"/>
  <c r="N121" i="280"/>
  <c r="R267" i="280"/>
  <c r="S267" i="280" s="1"/>
  <c r="K171" i="280"/>
  <c r="N171" i="280"/>
  <c r="N124" i="280"/>
  <c r="K124" i="280"/>
  <c r="N261" i="280"/>
  <c r="K261" i="280"/>
  <c r="K268" i="280"/>
  <c r="N268" i="280"/>
  <c r="K170" i="280"/>
  <c r="N170" i="280"/>
  <c r="K122" i="280"/>
  <c r="N122" i="280"/>
  <c r="N172" i="280"/>
  <c r="K172" i="280"/>
  <c r="N173" i="280"/>
  <c r="K173" i="280"/>
  <c r="N262" i="280"/>
  <c r="K262" i="280"/>
  <c r="K269" i="280"/>
  <c r="N269" i="280"/>
  <c r="K119" i="280"/>
  <c r="N119" i="280"/>
  <c r="N231" i="280"/>
  <c r="K231" i="280"/>
  <c r="N266" i="280"/>
  <c r="K266" i="280"/>
  <c r="R186" i="280"/>
  <c r="S186" i="280" s="1"/>
  <c r="N264" i="280"/>
  <c r="K264" i="280"/>
  <c r="K270" i="280"/>
  <c r="N270" i="280"/>
  <c r="N272" i="280"/>
  <c r="K272" i="280"/>
  <c r="N118" i="280"/>
  <c r="K118" i="280"/>
  <c r="R120" i="280"/>
  <c r="S120" i="280" s="1"/>
  <c r="N232" i="280"/>
  <c r="K232" i="280"/>
  <c r="N341" i="280"/>
  <c r="K341" i="280"/>
  <c r="R230" i="280"/>
  <c r="S230" i="280" s="1"/>
  <c r="N117" i="280"/>
  <c r="K117" i="280"/>
  <c r="K229" i="280"/>
  <c r="N229" i="280"/>
  <c r="K111" i="280"/>
  <c r="N111" i="280"/>
  <c r="N306" i="280"/>
  <c r="K306" i="280"/>
  <c r="K61" i="280"/>
  <c r="N61" i="280"/>
  <c r="K74" i="280"/>
  <c r="N74" i="280"/>
  <c r="K62" i="280"/>
  <c r="N62" i="280"/>
  <c r="K113" i="280"/>
  <c r="N113" i="280"/>
  <c r="N166" i="280"/>
  <c r="K166" i="280"/>
  <c r="N223" i="280"/>
  <c r="K223" i="280"/>
  <c r="N81" i="280"/>
  <c r="K81" i="280"/>
  <c r="N154" i="280"/>
  <c r="K154" i="280"/>
  <c r="N91" i="280"/>
  <c r="K91" i="280"/>
  <c r="N95" i="280"/>
  <c r="K95" i="280"/>
  <c r="K90" i="280"/>
  <c r="N90" i="280"/>
  <c r="K60" i="280"/>
  <c r="N60" i="280"/>
  <c r="R95" i="280" l="1"/>
  <c r="S95" i="280" s="1"/>
  <c r="R91" i="280"/>
  <c r="S91" i="280" s="1"/>
  <c r="N188" i="280"/>
  <c r="K188" i="280"/>
  <c r="R233" i="280"/>
  <c r="S233" i="280" s="1"/>
  <c r="N163" i="280"/>
  <c r="K163" i="280"/>
  <c r="R232" i="280"/>
  <c r="S232" i="280" s="1"/>
  <c r="R124" i="280"/>
  <c r="S124" i="280" s="1"/>
  <c r="R271" i="280"/>
  <c r="S271" i="280" s="1"/>
  <c r="R262" i="280"/>
  <c r="S262" i="280" s="1"/>
  <c r="R264" i="280"/>
  <c r="S264" i="280" s="1"/>
  <c r="R266" i="280"/>
  <c r="S266" i="280" s="1"/>
  <c r="R172" i="280"/>
  <c r="S172" i="280" s="1"/>
  <c r="K217" i="280"/>
  <c r="N217" i="280"/>
  <c r="N220" i="280"/>
  <c r="K220" i="280"/>
  <c r="R171" i="280"/>
  <c r="S171" i="280" s="1"/>
  <c r="R278" i="280"/>
  <c r="S278" i="280" s="1"/>
  <c r="R173" i="280"/>
  <c r="S173" i="280" s="1"/>
  <c r="R118" i="280"/>
  <c r="S118" i="280" s="1"/>
  <c r="R231" i="280"/>
  <c r="S231" i="280" s="1"/>
  <c r="K168" i="280"/>
  <c r="N168" i="280"/>
  <c r="R261" i="280"/>
  <c r="S261" i="280" s="1"/>
  <c r="R122" i="280"/>
  <c r="S122" i="280" s="1"/>
  <c r="R257" i="280"/>
  <c r="S257" i="280" s="1"/>
  <c r="R272" i="280"/>
  <c r="S272" i="280" s="1"/>
  <c r="R119" i="280"/>
  <c r="S119" i="280" s="1"/>
  <c r="R170" i="280"/>
  <c r="S170" i="280" s="1"/>
  <c r="R121" i="280"/>
  <c r="S121" i="280" s="1"/>
  <c r="R127" i="280"/>
  <c r="S127" i="280" s="1"/>
  <c r="R277" i="280"/>
  <c r="S277" i="280" s="1"/>
  <c r="R270" i="280"/>
  <c r="S270" i="280" s="1"/>
  <c r="R269" i="280"/>
  <c r="S269" i="280" s="1"/>
  <c r="R268" i="280"/>
  <c r="S268" i="280" s="1"/>
  <c r="K106" i="280"/>
  <c r="N106" i="280"/>
  <c r="R229" i="280"/>
  <c r="S229" i="280" s="1"/>
  <c r="R117" i="280"/>
  <c r="S117" i="280" s="1"/>
  <c r="R341" i="280"/>
  <c r="S341" i="280" s="1"/>
  <c r="R113" i="280"/>
  <c r="S113" i="280" s="1"/>
  <c r="R62" i="280"/>
  <c r="S62" i="280" s="1"/>
  <c r="R166" i="280"/>
  <c r="S166" i="280" s="1"/>
  <c r="R306" i="280"/>
  <c r="S306" i="280" s="1"/>
  <c r="R74" i="280"/>
  <c r="S74" i="280" s="1"/>
  <c r="R81" i="280"/>
  <c r="S81" i="280" s="1"/>
  <c r="R61" i="280"/>
  <c r="S61" i="280" s="1"/>
  <c r="R90" i="280"/>
  <c r="S90" i="280" s="1"/>
  <c r="R223" i="280"/>
  <c r="S223" i="280" s="1"/>
  <c r="R111" i="280"/>
  <c r="S111" i="280" s="1"/>
  <c r="R154" i="280"/>
  <c r="S154" i="280" s="1"/>
  <c r="R60" i="280"/>
  <c r="S60" i="280" s="1"/>
  <c r="R188" i="280" l="1"/>
  <c r="S188" i="280" s="1"/>
  <c r="N84" i="280"/>
  <c r="K84" i="280"/>
  <c r="K164" i="280"/>
  <c r="N164" i="280"/>
  <c r="N115" i="280"/>
  <c r="K115" i="280"/>
  <c r="K331" i="280"/>
  <c r="N331" i="280"/>
  <c r="K218" i="280"/>
  <c r="N218" i="280"/>
  <c r="N303" i="280"/>
  <c r="K303" i="280"/>
  <c r="N169" i="280"/>
  <c r="K169" i="280"/>
  <c r="R168" i="280"/>
  <c r="S168" i="280" s="1"/>
  <c r="K219" i="280"/>
  <c r="N219" i="280"/>
  <c r="N227" i="280"/>
  <c r="K227" i="280"/>
  <c r="K82" i="280"/>
  <c r="N82" i="280"/>
  <c r="R217" i="280"/>
  <c r="S217" i="280" s="1"/>
  <c r="N107" i="280"/>
  <c r="K107" i="280"/>
  <c r="K330" i="280"/>
  <c r="N330" i="280"/>
  <c r="N109" i="280"/>
  <c r="K109" i="280"/>
  <c r="N224" i="280"/>
  <c r="K224" i="280"/>
  <c r="N216" i="280"/>
  <c r="K216" i="280"/>
  <c r="N167" i="280"/>
  <c r="K167" i="280"/>
  <c r="N165" i="280"/>
  <c r="K165" i="280"/>
  <c r="R220" i="280"/>
  <c r="S220" i="280" s="1"/>
  <c r="N114" i="280"/>
  <c r="K114" i="280"/>
  <c r="N305" i="280"/>
  <c r="K305" i="280"/>
  <c r="K304" i="280"/>
  <c r="N304" i="280"/>
  <c r="N332" i="280"/>
  <c r="K332" i="280"/>
  <c r="K225" i="280"/>
  <c r="N225" i="280"/>
  <c r="R163" i="280"/>
  <c r="S163" i="280" s="1"/>
  <c r="K221" i="280"/>
  <c r="N221" i="280"/>
  <c r="N226" i="280"/>
  <c r="K226" i="280"/>
  <c r="K108" i="280"/>
  <c r="N108" i="280"/>
  <c r="K222" i="280"/>
  <c r="N222" i="280"/>
  <c r="K105" i="280"/>
  <c r="N105" i="280"/>
  <c r="R106" i="280"/>
  <c r="S106" i="280" s="1"/>
  <c r="N162" i="280"/>
  <c r="K162" i="280"/>
  <c r="N104" i="280"/>
  <c r="K104" i="280"/>
  <c r="N201" i="280"/>
  <c r="K201" i="280"/>
  <c r="N146" i="280"/>
  <c r="K146" i="280"/>
  <c r="K101" i="280"/>
  <c r="N101" i="280"/>
  <c r="N148" i="280"/>
  <c r="K148" i="280"/>
  <c r="K155" i="280"/>
  <c r="N155" i="280"/>
  <c r="K150" i="280"/>
  <c r="N150" i="280"/>
  <c r="K340" i="280"/>
  <c r="N340" i="280"/>
  <c r="K213" i="280"/>
  <c r="N213" i="280"/>
  <c r="K64" i="280"/>
  <c r="N64" i="280"/>
  <c r="K207" i="280"/>
  <c r="N207" i="280"/>
  <c r="K299" i="280"/>
  <c r="N299" i="280"/>
  <c r="K157" i="280"/>
  <c r="N157" i="280"/>
  <c r="K144" i="280"/>
  <c r="N144" i="280"/>
  <c r="R84" i="280" l="1"/>
  <c r="S84" i="280" s="1"/>
  <c r="R108" i="280"/>
  <c r="S108" i="280" s="1"/>
  <c r="R167" i="280"/>
  <c r="S167" i="280" s="1"/>
  <c r="K140" i="280"/>
  <c r="N140" i="280"/>
  <c r="R303" i="280"/>
  <c r="S303" i="280" s="1"/>
  <c r="R304" i="280"/>
  <c r="S304" i="280" s="1"/>
  <c r="R82" i="280"/>
  <c r="S82" i="280" s="1"/>
  <c r="R226" i="280"/>
  <c r="S226" i="280" s="1"/>
  <c r="R221" i="280"/>
  <c r="S221" i="280" s="1"/>
  <c r="R305" i="280"/>
  <c r="S305" i="280" s="1"/>
  <c r="R224" i="280"/>
  <c r="S224" i="280" s="1"/>
  <c r="R227" i="280"/>
  <c r="S227" i="280" s="1"/>
  <c r="R218" i="280"/>
  <c r="S218" i="280" s="1"/>
  <c r="K72" i="280"/>
  <c r="N72" i="280"/>
  <c r="R169" i="280"/>
  <c r="S169" i="280" s="1"/>
  <c r="R216" i="280"/>
  <c r="S216" i="280" s="1"/>
  <c r="N206" i="280"/>
  <c r="K206" i="280"/>
  <c r="R114" i="280"/>
  <c r="S114" i="280" s="1"/>
  <c r="R109" i="280"/>
  <c r="S109" i="280" s="1"/>
  <c r="R331" i="280"/>
  <c r="S331" i="280" s="1"/>
  <c r="R115" i="280"/>
  <c r="S115" i="280" s="1"/>
  <c r="K126" i="280"/>
  <c r="N126" i="280"/>
  <c r="R225" i="280"/>
  <c r="S225" i="280" s="1"/>
  <c r="R330" i="280"/>
  <c r="S330" i="280" s="1"/>
  <c r="N208" i="280"/>
  <c r="K208" i="280"/>
  <c r="R219" i="280"/>
  <c r="S219" i="280" s="1"/>
  <c r="R222" i="280"/>
  <c r="S222" i="280" s="1"/>
  <c r="R332" i="280"/>
  <c r="S332" i="280" s="1"/>
  <c r="R165" i="280"/>
  <c r="S165" i="280" s="1"/>
  <c r="R107" i="280"/>
  <c r="S107" i="280" s="1"/>
  <c r="K152" i="280"/>
  <c r="N152" i="280"/>
  <c r="R164" i="280"/>
  <c r="S164" i="280" s="1"/>
  <c r="R162" i="280"/>
  <c r="S162" i="280" s="1"/>
  <c r="K98" i="280"/>
  <c r="N98" i="280"/>
  <c r="R104" i="280"/>
  <c r="S104" i="280" s="1"/>
  <c r="R105" i="280"/>
  <c r="S105" i="280" s="1"/>
  <c r="R299" i="280"/>
  <c r="S299" i="280" s="1"/>
  <c r="R155" i="280"/>
  <c r="S155" i="280" s="1"/>
  <c r="R146" i="280"/>
  <c r="S146" i="280" s="1"/>
  <c r="R148" i="280"/>
  <c r="S148" i="280" s="1"/>
  <c r="R213" i="280"/>
  <c r="S213" i="280" s="1"/>
  <c r="R340" i="280"/>
  <c r="S340" i="280" s="1"/>
  <c r="R157" i="280"/>
  <c r="S157" i="280" s="1"/>
  <c r="R207" i="280"/>
  <c r="S207" i="280" s="1"/>
  <c r="R101" i="280"/>
  <c r="S101" i="280" s="1"/>
  <c r="R201" i="280"/>
  <c r="S201" i="280" s="1"/>
  <c r="R144" i="280"/>
  <c r="S144" i="280" s="1"/>
  <c r="R64" i="280"/>
  <c r="S64" i="280" s="1"/>
  <c r="R150" i="280"/>
  <c r="S150" i="280" s="1"/>
  <c r="R208" i="280" l="1"/>
  <c r="S208" i="280" s="1"/>
  <c r="R206" i="280"/>
  <c r="S206" i="280" s="1"/>
  <c r="K145" i="280"/>
  <c r="N145" i="280"/>
  <c r="N203" i="280"/>
  <c r="K203" i="280"/>
  <c r="N214" i="280"/>
  <c r="K214" i="280"/>
  <c r="K138" i="280"/>
  <c r="N138" i="280"/>
  <c r="R140" i="280"/>
  <c r="S140" i="280" s="1"/>
  <c r="K151" i="280"/>
  <c r="N151" i="280"/>
  <c r="N205" i="280"/>
  <c r="K205" i="280"/>
  <c r="K297" i="280"/>
  <c r="N297" i="280"/>
  <c r="K210" i="280"/>
  <c r="N210" i="280"/>
  <c r="N100" i="280"/>
  <c r="K100" i="280"/>
  <c r="K301" i="280"/>
  <c r="N301" i="280"/>
  <c r="N139" i="280"/>
  <c r="K139" i="280"/>
  <c r="N159" i="280"/>
  <c r="K159" i="280"/>
  <c r="N298" i="280"/>
  <c r="K298" i="280"/>
  <c r="N346" i="280"/>
  <c r="K346" i="280"/>
  <c r="N143" i="280"/>
  <c r="K143" i="280"/>
  <c r="N142" i="280"/>
  <c r="K142" i="280"/>
  <c r="K209" i="280"/>
  <c r="N209" i="280"/>
  <c r="K300" i="280"/>
  <c r="N300" i="280"/>
  <c r="K204" i="280"/>
  <c r="N204" i="280"/>
  <c r="R72" i="280"/>
  <c r="S72" i="280" s="1"/>
  <c r="N215" i="280"/>
  <c r="K215" i="280"/>
  <c r="R126" i="280"/>
  <c r="S126" i="280" s="1"/>
  <c r="R152" i="280"/>
  <c r="S152" i="280" s="1"/>
  <c r="N153" i="280"/>
  <c r="K153" i="280"/>
  <c r="N141" i="280"/>
  <c r="K141" i="280"/>
  <c r="K202" i="280"/>
  <c r="N202" i="280"/>
  <c r="K149" i="280"/>
  <c r="N149" i="280"/>
  <c r="K147" i="280"/>
  <c r="N147" i="280"/>
  <c r="N211" i="280"/>
  <c r="K211" i="280"/>
  <c r="K212" i="280"/>
  <c r="N212" i="280"/>
  <c r="K99" i="280"/>
  <c r="N99" i="280"/>
  <c r="K158" i="280"/>
  <c r="N158" i="280"/>
  <c r="N97" i="280"/>
  <c r="K97" i="280"/>
  <c r="N136" i="280"/>
  <c r="K136" i="280"/>
  <c r="N96" i="280"/>
  <c r="K96" i="280"/>
  <c r="R98" i="280"/>
  <c r="S98" i="280" s="1"/>
  <c r="N137" i="280"/>
  <c r="K137" i="280"/>
  <c r="K199" i="280"/>
  <c r="N199" i="280"/>
  <c r="K92" i="280"/>
  <c r="N92" i="280"/>
  <c r="N39" i="280"/>
  <c r="K39" i="280"/>
  <c r="K88" i="280"/>
  <c r="N88" i="280"/>
  <c r="N292" i="280"/>
  <c r="K292" i="280"/>
  <c r="N133" i="280"/>
  <c r="K133" i="280"/>
  <c r="N37" i="280"/>
  <c r="K37" i="280"/>
  <c r="K189" i="280"/>
  <c r="N189" i="280"/>
  <c r="R211" i="280" l="1"/>
  <c r="S211" i="280" s="1"/>
  <c r="R153" i="280"/>
  <c r="S153" i="280" s="1"/>
  <c r="R97" i="280"/>
  <c r="S97" i="280" s="1"/>
  <c r="N20" i="280"/>
  <c r="K20" i="280"/>
  <c r="R137" i="280"/>
  <c r="S137" i="280" s="1"/>
  <c r="K70" i="280"/>
  <c r="N70" i="280"/>
  <c r="N85" i="280"/>
  <c r="K85" i="280"/>
  <c r="N187" i="280"/>
  <c r="K187" i="280"/>
  <c r="R136" i="280"/>
  <c r="S136" i="280" s="1"/>
  <c r="K9" i="280"/>
  <c r="N9" i="280"/>
  <c r="K345" i="280"/>
  <c r="N345" i="280"/>
  <c r="K8" i="280"/>
  <c r="N8" i="280"/>
  <c r="R92" i="280"/>
  <c r="S92" i="280" s="1"/>
  <c r="R149" i="280"/>
  <c r="S149" i="280" s="1"/>
  <c r="R138" i="280"/>
  <c r="S138" i="280" s="1"/>
  <c r="R346" i="280"/>
  <c r="S346" i="280" s="1"/>
  <c r="R214" i="280"/>
  <c r="S214" i="280" s="1"/>
  <c r="R143" i="280"/>
  <c r="S143" i="280" s="1"/>
  <c r="R158" i="280"/>
  <c r="S158" i="280" s="1"/>
  <c r="R100" i="280"/>
  <c r="S100" i="280" s="1"/>
  <c r="R202" i="280"/>
  <c r="S202" i="280" s="1"/>
  <c r="R141" i="280"/>
  <c r="S141" i="280" s="1"/>
  <c r="R99" i="280"/>
  <c r="S99" i="280" s="1"/>
  <c r="R298" i="280"/>
  <c r="S298" i="280" s="1"/>
  <c r="R203" i="280"/>
  <c r="S203" i="280" s="1"/>
  <c r="R142" i="280"/>
  <c r="S142" i="280" s="1"/>
  <c r="N89" i="280"/>
  <c r="K89" i="280"/>
  <c r="R210" i="280"/>
  <c r="S210" i="280" s="1"/>
  <c r="R212" i="280"/>
  <c r="S212" i="280" s="1"/>
  <c r="R204" i="280"/>
  <c r="S204" i="280" s="1"/>
  <c r="R297" i="280"/>
  <c r="S297" i="280" s="1"/>
  <c r="R301" i="280"/>
  <c r="S301" i="280" s="1"/>
  <c r="R300" i="280"/>
  <c r="S300" i="280" s="1"/>
  <c r="R145" i="280"/>
  <c r="S145" i="280" s="1"/>
  <c r="R215" i="280"/>
  <c r="S215" i="280" s="1"/>
  <c r="K87" i="280"/>
  <c r="N87" i="280"/>
  <c r="R205" i="280"/>
  <c r="S205" i="280" s="1"/>
  <c r="N200" i="280"/>
  <c r="K200" i="280"/>
  <c r="N194" i="280"/>
  <c r="K194" i="280"/>
  <c r="R159" i="280"/>
  <c r="S159" i="280" s="1"/>
  <c r="N197" i="280"/>
  <c r="K197" i="280"/>
  <c r="R139" i="280"/>
  <c r="S139" i="280" s="1"/>
  <c r="R39" i="280"/>
  <c r="S39" i="280" s="1"/>
  <c r="R147" i="280"/>
  <c r="S147" i="280" s="1"/>
  <c r="R209" i="280"/>
  <c r="S209" i="280" s="1"/>
  <c r="R151" i="280"/>
  <c r="S151" i="280" s="1"/>
  <c r="N14" i="280"/>
  <c r="K14" i="280"/>
  <c r="R96" i="280"/>
  <c r="S96" i="280" s="1"/>
  <c r="R133" i="280"/>
  <c r="S133" i="280" s="1"/>
  <c r="R199" i="280"/>
  <c r="S199" i="280" s="1"/>
  <c r="R189" i="280"/>
  <c r="S189" i="280" s="1"/>
  <c r="R37" i="280"/>
  <c r="S37" i="280" s="1"/>
  <c r="R292" i="280"/>
  <c r="S292" i="280" s="1"/>
  <c r="R88" i="280"/>
  <c r="S88" i="280" s="1"/>
  <c r="R197" i="280" l="1"/>
  <c r="S197" i="280" s="1"/>
  <c r="R20" i="280"/>
  <c r="S20" i="280" s="1"/>
  <c r="R70" i="280"/>
  <c r="S70" i="280" s="1"/>
  <c r="R8" i="280"/>
  <c r="S8" i="280" s="1"/>
  <c r="R85" i="280"/>
  <c r="S85" i="280" s="1"/>
  <c r="R9" i="280"/>
  <c r="S9" i="280" s="1"/>
  <c r="R194" i="280"/>
  <c r="S194" i="280" s="1"/>
  <c r="R187" i="280"/>
  <c r="S187" i="280" s="1"/>
  <c r="N338" i="280"/>
  <c r="K338" i="280"/>
  <c r="N86" i="280"/>
  <c r="K86" i="280"/>
  <c r="N256" i="280"/>
  <c r="K256" i="280"/>
  <c r="R89" i="280"/>
  <c r="S89" i="280" s="1"/>
  <c r="R345" i="280"/>
  <c r="S345" i="280" s="1"/>
  <c r="N293" i="280"/>
  <c r="K293" i="280"/>
  <c r="N93" i="280"/>
  <c r="K93" i="280"/>
  <c r="N36" i="280"/>
  <c r="K36" i="280"/>
  <c r="R87" i="280"/>
  <c r="S87" i="280" s="1"/>
  <c r="K190" i="280"/>
  <c r="N190" i="280"/>
  <c r="N295" i="280"/>
  <c r="K295" i="280"/>
  <c r="N198" i="280"/>
  <c r="K198" i="280"/>
  <c r="K131" i="280"/>
  <c r="N131" i="280"/>
  <c r="N128" i="280"/>
  <c r="K128" i="280"/>
  <c r="K134" i="280"/>
  <c r="N134" i="280"/>
  <c r="N196" i="280"/>
  <c r="K196" i="280"/>
  <c r="K339" i="280"/>
  <c r="N339" i="280"/>
  <c r="N193" i="280"/>
  <c r="K193" i="280"/>
  <c r="N296" i="280"/>
  <c r="K296" i="280"/>
  <c r="K71" i="280"/>
  <c r="N71" i="280"/>
  <c r="N294" i="280"/>
  <c r="K294" i="280"/>
  <c r="K40" i="280"/>
  <c r="N40" i="280"/>
  <c r="N38" i="280"/>
  <c r="K38" i="280"/>
  <c r="K132" i="280"/>
  <c r="N132" i="280"/>
  <c r="K192" i="280"/>
  <c r="N192" i="280"/>
  <c r="K195" i="280"/>
  <c r="N195" i="280"/>
  <c r="R200" i="280"/>
  <c r="S200" i="280" s="1"/>
  <c r="K191" i="280"/>
  <c r="N191" i="280"/>
  <c r="R14" i="280"/>
  <c r="S14" i="280" s="1"/>
  <c r="R196" i="280" l="1"/>
  <c r="S196" i="280" s="1"/>
  <c r="R256" i="280"/>
  <c r="S256" i="280" s="1"/>
  <c r="R193" i="280"/>
  <c r="S193" i="280" s="1"/>
  <c r="R86" i="280"/>
  <c r="S86" i="280" s="1"/>
  <c r="R338" i="280"/>
  <c r="S338" i="280" s="1"/>
  <c r="R36" i="280"/>
  <c r="S36" i="280" s="1"/>
  <c r="N291" i="280"/>
  <c r="K291" i="280"/>
  <c r="R38" i="280"/>
  <c r="S38" i="280" s="1"/>
  <c r="R296" i="280"/>
  <c r="S296" i="280" s="1"/>
  <c r="R93" i="280"/>
  <c r="S93" i="280" s="1"/>
  <c r="N130" i="280"/>
  <c r="K130" i="280"/>
  <c r="N337" i="280"/>
  <c r="K337" i="280"/>
  <c r="R128" i="280"/>
  <c r="S128" i="280" s="1"/>
  <c r="R295" i="280"/>
  <c r="S295" i="280" s="1"/>
  <c r="R294" i="280"/>
  <c r="S294" i="280" s="1"/>
  <c r="R195" i="280"/>
  <c r="S195" i="280" s="1"/>
  <c r="R198" i="280"/>
  <c r="S198" i="280" s="1"/>
  <c r="R339" i="280"/>
  <c r="S339" i="280" s="1"/>
  <c r="R190" i="280"/>
  <c r="S190" i="280" s="1"/>
  <c r="R132" i="280"/>
  <c r="S132" i="280" s="1"/>
  <c r="R191" i="280"/>
  <c r="S191" i="280" s="1"/>
  <c r="R40" i="280"/>
  <c r="S40" i="280" s="1"/>
  <c r="R71" i="280"/>
  <c r="S71" i="280" s="1"/>
  <c r="R134" i="280"/>
  <c r="S134" i="280" s="1"/>
  <c r="R192" i="280"/>
  <c r="S192" i="280" s="1"/>
  <c r="R131" i="280"/>
  <c r="S131" i="280" s="1"/>
  <c r="R293" i="280"/>
  <c r="S293" i="280" s="1"/>
  <c r="R130" i="280" l="1"/>
  <c r="S130" i="280" s="1"/>
  <c r="R291" i="280"/>
  <c r="S291" i="280" s="1"/>
  <c r="R337" i="280"/>
  <c r="S337" i="280" s="1"/>
  <c r="N328" i="280"/>
  <c r="K328" i="280"/>
  <c r="K354" i="280"/>
  <c r="N354" i="280"/>
  <c r="K355" i="280"/>
  <c r="N355" i="280"/>
  <c r="K11" i="280"/>
  <c r="N11" i="280"/>
  <c r="N329" i="280"/>
  <c r="K329" i="280"/>
  <c r="N13" i="280"/>
  <c r="K13" i="280"/>
  <c r="K68" i="280"/>
  <c r="N68" i="280"/>
  <c r="N69" i="280"/>
  <c r="K69" i="280"/>
  <c r="R69" i="280" l="1"/>
  <c r="S69" i="280" s="1"/>
  <c r="R328" i="280"/>
  <c r="S328" i="280" s="1"/>
  <c r="R13" i="280"/>
  <c r="S13" i="280" s="1"/>
  <c r="R329" i="280"/>
  <c r="S329" i="280" s="1"/>
  <c r="R11" i="280"/>
  <c r="S11" i="280" s="1"/>
  <c r="R355" i="280"/>
  <c r="S355" i="280" s="1"/>
  <c r="R354" i="280"/>
  <c r="S354" i="280" s="1"/>
  <c r="R68" i="280"/>
  <c r="S68" i="280" s="1"/>
</calcChain>
</file>

<file path=xl/sharedStrings.xml><?xml version="1.0" encoding="utf-8"?>
<sst xmlns="http://schemas.openxmlformats.org/spreadsheetml/2006/main" count="1521" uniqueCount="622">
  <si>
    <t>GENERAL FUND</t>
  </si>
  <si>
    <t xml:space="preserve">Retirement </t>
  </si>
  <si>
    <t>Medicare</t>
  </si>
  <si>
    <t>Life</t>
  </si>
  <si>
    <t>Medical</t>
  </si>
  <si>
    <t>Dental</t>
  </si>
  <si>
    <t>Salary</t>
  </si>
  <si>
    <t>Subtotal</t>
  </si>
  <si>
    <t>Chief of Police</t>
  </si>
  <si>
    <t>Stephen C. Ignacio</t>
  </si>
  <si>
    <t>E-V-21</t>
  </si>
  <si>
    <t>Police Lieutenant</t>
  </si>
  <si>
    <t>Rhodel V. Sevilla</t>
  </si>
  <si>
    <t>OL25-12</t>
  </si>
  <si>
    <t>Felixberto M. Camacho, Jr.</t>
  </si>
  <si>
    <t>OL25-13</t>
  </si>
  <si>
    <t xml:space="preserve">Police Officer III </t>
  </si>
  <si>
    <t>Berlyn A. Savella</t>
  </si>
  <si>
    <t>KL25-13</t>
  </si>
  <si>
    <t>Police Sergeant I</t>
  </si>
  <si>
    <t>Harrilee M. Webber</t>
  </si>
  <si>
    <t>Administrative Secretary II</t>
  </si>
  <si>
    <t>Susan C. Reyes</t>
  </si>
  <si>
    <t>IX-19</t>
  </si>
  <si>
    <t>Administrative Assistant</t>
  </si>
  <si>
    <t>Violeta B. Camacho</t>
  </si>
  <si>
    <t>JX-10</t>
  </si>
  <si>
    <t>Special Projects Coordinator (UC)</t>
  </si>
  <si>
    <t>Leigh G. Pereda</t>
  </si>
  <si>
    <t>NX-12</t>
  </si>
  <si>
    <t xml:space="preserve">Police Lieutenant </t>
  </si>
  <si>
    <t>Police Sergeant II</t>
  </si>
  <si>
    <t>Michael L. Elliott</t>
  </si>
  <si>
    <t>ML25-15</t>
  </si>
  <si>
    <t>Mercy B. Grino</t>
  </si>
  <si>
    <t>ML25-14</t>
  </si>
  <si>
    <t xml:space="preserve">Police Sergeant II </t>
  </si>
  <si>
    <t>Eric A. Toves</t>
  </si>
  <si>
    <t>ML25-20</t>
  </si>
  <si>
    <t xml:space="preserve">Police Captain </t>
  </si>
  <si>
    <t>PL25-19</t>
  </si>
  <si>
    <t xml:space="preserve">Police Sergeant I </t>
  </si>
  <si>
    <t>Paul S.N. Tapao</t>
  </si>
  <si>
    <t>LL25-14</t>
  </si>
  <si>
    <t>Jerry A. Santos</t>
  </si>
  <si>
    <t>LL25-16</t>
  </si>
  <si>
    <t>Police Officer III</t>
  </si>
  <si>
    <t>KL25-12</t>
  </si>
  <si>
    <t>Police Officer II</t>
  </si>
  <si>
    <t>JL25-11</t>
  </si>
  <si>
    <t>KL25-05</t>
  </si>
  <si>
    <t>Raena Jo G. San Nicolas</t>
  </si>
  <si>
    <t>JX-07</t>
  </si>
  <si>
    <t>Public Information Officer</t>
  </si>
  <si>
    <t>Norman S. Analista</t>
  </si>
  <si>
    <t>MX-01</t>
  </si>
  <si>
    <t>HX-01</t>
  </si>
  <si>
    <t>OL25-17</t>
  </si>
  <si>
    <t xml:space="preserve">Administrative Assistant </t>
  </si>
  <si>
    <t>Joleen P. Guerrero</t>
  </si>
  <si>
    <t>JX-02</t>
  </si>
  <si>
    <t>Cynthia E. Ige</t>
  </si>
  <si>
    <t>Edward D. Charfauros</t>
  </si>
  <si>
    <t>Randall B.D. Aguon</t>
  </si>
  <si>
    <t>Carlo E. Reyes</t>
  </si>
  <si>
    <t>LL25-12</t>
  </si>
  <si>
    <t>5/1/19/26</t>
  </si>
  <si>
    <t>Maile A. Steffy</t>
  </si>
  <si>
    <t>KL25-10</t>
  </si>
  <si>
    <t>Kwang Ho Chang</t>
  </si>
  <si>
    <t>JL25-14</t>
  </si>
  <si>
    <t>Peter C. Sanchez</t>
  </si>
  <si>
    <t>JL25-16</t>
  </si>
  <si>
    <t>KL25-07</t>
  </si>
  <si>
    <t>Anthony J.A. Demapan</t>
  </si>
  <si>
    <t>Christian J.S. Lizama</t>
  </si>
  <si>
    <t>JL25-08</t>
  </si>
  <si>
    <t>Joel C. Terlaje</t>
  </si>
  <si>
    <t>John F. San Nicolas</t>
  </si>
  <si>
    <t>Anthony A. Borja</t>
  </si>
  <si>
    <t>JL25-12</t>
  </si>
  <si>
    <t>Kurt C. Sanchez</t>
  </si>
  <si>
    <t>Hector O. Medina, Jr.</t>
  </si>
  <si>
    <t>Sotero C. Olpindo</t>
  </si>
  <si>
    <t>LL25-10</t>
  </si>
  <si>
    <t>KL25-11</t>
  </si>
  <si>
    <t>John J. Balbin</t>
  </si>
  <si>
    <t>Larry C. Villagomez</t>
  </si>
  <si>
    <t>JL25-15</t>
  </si>
  <si>
    <t>Keith J. Corpuz</t>
  </si>
  <si>
    <t>Darrell L. Cabrera</t>
  </si>
  <si>
    <t>Detention Facility Guard</t>
  </si>
  <si>
    <t>Linda C. Sanchez</t>
  </si>
  <si>
    <t>HL21-24</t>
  </si>
  <si>
    <t>Detention Facility Guard Leader</t>
  </si>
  <si>
    <t>Thaddeus A. Supnet</t>
  </si>
  <si>
    <t>JL.21-08</t>
  </si>
  <si>
    <t xml:space="preserve">Detention Facility Guard </t>
  </si>
  <si>
    <t>Erik I. Toves</t>
  </si>
  <si>
    <t>Eugene M. Flores</t>
  </si>
  <si>
    <t>HL21-07</t>
  </si>
  <si>
    <t>Paul L. San Nicolas</t>
  </si>
  <si>
    <t>JL21-07</t>
  </si>
  <si>
    <t>Police Officer I</t>
  </si>
  <si>
    <t>Amilia AM Sablan</t>
  </si>
  <si>
    <t>Rebeca P. Valencia</t>
  </si>
  <si>
    <t>George Repeki, Jr.</t>
  </si>
  <si>
    <t>Leonard B. Reyes</t>
  </si>
  <si>
    <t>Police Colonel</t>
  </si>
  <si>
    <t>Josheph S. Carbullido</t>
  </si>
  <si>
    <t>Police Major</t>
  </si>
  <si>
    <t>Fred M. Chargualaf</t>
  </si>
  <si>
    <t>RL25-17</t>
  </si>
  <si>
    <t>Andrew B. Quitugua</t>
  </si>
  <si>
    <t>RL25-10</t>
  </si>
  <si>
    <t>Police Captain</t>
  </si>
  <si>
    <t>Troy Brian Santos Lizama</t>
  </si>
  <si>
    <t>PL25-14</t>
  </si>
  <si>
    <t>Sean B. Magada</t>
  </si>
  <si>
    <t>Jeremiah J. Cruz</t>
  </si>
  <si>
    <t>LL25-11</t>
  </si>
  <si>
    <t>JL25-09</t>
  </si>
  <si>
    <t>Justin A. Quenga</t>
  </si>
  <si>
    <t>Anthony Jude C. Ascura</t>
  </si>
  <si>
    <t>Jonathan C. Conner</t>
  </si>
  <si>
    <t>JL25-06</t>
  </si>
  <si>
    <t>Kyle S. Henricksen</t>
  </si>
  <si>
    <t xml:space="preserve">Shane E. Garcia </t>
  </si>
  <si>
    <t>IL25-03</t>
  </si>
  <si>
    <t>Brian K.I. Jackson</t>
  </si>
  <si>
    <t>JohnRoy B. Perez</t>
  </si>
  <si>
    <t>Kent T. Espinosa, Jr.</t>
  </si>
  <si>
    <t>Geon T.R. Diaz</t>
  </si>
  <si>
    <t>Jayson Nedelec</t>
  </si>
  <si>
    <t>IL25-02</t>
  </si>
  <si>
    <t>Angelina Rivera</t>
  </si>
  <si>
    <t>Shane Aguon</t>
  </si>
  <si>
    <t>Francisco Rasa, Jr.</t>
  </si>
  <si>
    <t>Hurao Iriarte</t>
  </si>
  <si>
    <t>Joseph Atoigue, Jr.</t>
  </si>
  <si>
    <t>Kenneth Sotto</t>
  </si>
  <si>
    <t>Sarapino Artui</t>
  </si>
  <si>
    <t>Donald Nakamura</t>
  </si>
  <si>
    <t>Anthony J.Q. Fejeran</t>
  </si>
  <si>
    <t xml:space="preserve">Police Officer I </t>
  </si>
  <si>
    <t>Joshua K. Togawa</t>
  </si>
  <si>
    <t>Cheryl B. Delfino</t>
  </si>
  <si>
    <t>Tiffanie J. Rodrigues</t>
  </si>
  <si>
    <t>Shane A. Perez</t>
  </si>
  <si>
    <t xml:space="preserve">Derrick F. Atan </t>
  </si>
  <si>
    <t>IL25-04</t>
  </si>
  <si>
    <t xml:space="preserve">Eian S. Leon Guerrero </t>
  </si>
  <si>
    <t>Jason K. Young</t>
  </si>
  <si>
    <t>Glen Q. Asprec</t>
  </si>
  <si>
    <t>John D. Asprer</t>
  </si>
  <si>
    <t>Donny T. Pangelinan</t>
  </si>
  <si>
    <t>Andrew I. Penafiel</t>
  </si>
  <si>
    <t>LL25-06</t>
  </si>
  <si>
    <t>Jude S. Perez</t>
  </si>
  <si>
    <t>JL25-10</t>
  </si>
  <si>
    <t>Javin G.N. Cruz</t>
  </si>
  <si>
    <t>Sammy J. Sumagaysay II</t>
  </si>
  <si>
    <t>IL25-05</t>
  </si>
  <si>
    <t xml:space="preserve">Miguel S. Castigador </t>
  </si>
  <si>
    <t>Matias Do Lizama</t>
  </si>
  <si>
    <t>JL25-07</t>
  </si>
  <si>
    <t xml:space="preserve">Kevin R. Guerrero </t>
  </si>
  <si>
    <t>PL25-13</t>
  </si>
  <si>
    <t>Jin H. Yi</t>
  </si>
  <si>
    <t>Elizabeth C. Flickinger</t>
  </si>
  <si>
    <t>ML25-22</t>
  </si>
  <si>
    <t>Roy S. Manley</t>
  </si>
  <si>
    <t>Brian A.C. Santos</t>
  </si>
  <si>
    <t>LL25-17</t>
  </si>
  <si>
    <t>Orly L. Imanil</t>
  </si>
  <si>
    <t>KL25-20</t>
  </si>
  <si>
    <t>James V. Quenga</t>
  </si>
  <si>
    <t>LL25-18</t>
  </si>
  <si>
    <t>Jimmy D. Rosete</t>
  </si>
  <si>
    <t>Glenn P.C. Ogo</t>
  </si>
  <si>
    <t>KL25-14</t>
  </si>
  <si>
    <t>Jude S. Ascura</t>
  </si>
  <si>
    <t>KL25-16</t>
  </si>
  <si>
    <t>Ramon Q. Sablan</t>
  </si>
  <si>
    <t>JL25-23</t>
  </si>
  <si>
    <t>Jesse Jr. San Nicolas</t>
  </si>
  <si>
    <t>Ryan J. Santiago</t>
  </si>
  <si>
    <t>IL25-07</t>
  </si>
  <si>
    <t>Martin P. Oliva</t>
  </si>
  <si>
    <t xml:space="preserve">Jorem A. Guardian </t>
  </si>
  <si>
    <t>Joseph V. Gumataotao</t>
  </si>
  <si>
    <t>Nate Jr. Lorenzo</t>
  </si>
  <si>
    <t xml:space="preserve">Jesse S. Duenas </t>
  </si>
  <si>
    <t xml:space="preserve">Wilfred Skilling </t>
  </si>
  <si>
    <t>Matthew C. Terlaje</t>
  </si>
  <si>
    <t>Michael J. Lender</t>
  </si>
  <si>
    <t>LL25-22</t>
  </si>
  <si>
    <t>Norbert K. Sablan</t>
  </si>
  <si>
    <t>ML25-17</t>
  </si>
  <si>
    <t>ML25-16</t>
  </si>
  <si>
    <t>Arthur M. Munier</t>
  </si>
  <si>
    <t>Frank James N. Lizama</t>
  </si>
  <si>
    <t>KL25-15</t>
  </si>
  <si>
    <t>Peter Jay Ross A. Cruz</t>
  </si>
  <si>
    <t>Kaekoa-Peter C. Leon Guerrero</t>
  </si>
  <si>
    <t>Paul A. Palmer</t>
  </si>
  <si>
    <t>Elena Savannah R. Agualada</t>
  </si>
  <si>
    <t>Abby-Lin O. Camacho</t>
  </si>
  <si>
    <t>Michael G. Baleto</t>
  </si>
  <si>
    <t>Cristobal N. Castro</t>
  </si>
  <si>
    <t>PL25-18</t>
  </si>
  <si>
    <t>James S. Cruz</t>
  </si>
  <si>
    <t>OL25-14</t>
  </si>
  <si>
    <t>Steven F. Munoz</t>
  </si>
  <si>
    <t>Roy W. Henricksen</t>
  </si>
  <si>
    <t>Dennis A.Q. Santos</t>
  </si>
  <si>
    <t>LL25-20</t>
  </si>
  <si>
    <t>Darryle C. Masnayon</t>
  </si>
  <si>
    <t>KL25-18</t>
  </si>
  <si>
    <t>Bryan T. Benavente</t>
  </si>
  <si>
    <t>KL25-17</t>
  </si>
  <si>
    <t>Patrick G. Corpuz</t>
  </si>
  <si>
    <t>KL25-21</t>
  </si>
  <si>
    <t>Carl J. Lizama</t>
  </si>
  <si>
    <t>Steven G. Topasna</t>
  </si>
  <si>
    <t>Alexander T. Gallo</t>
  </si>
  <si>
    <t>Roy M. Lujan</t>
  </si>
  <si>
    <t>Virgilio A. Antonio, Jr.</t>
  </si>
  <si>
    <t>Jovits Rechulk</t>
  </si>
  <si>
    <t>Cynthia M. Fejaran</t>
  </si>
  <si>
    <t>John E. San Nicolas</t>
  </si>
  <si>
    <t>Franki J. Santos</t>
  </si>
  <si>
    <t>Jerome I. Andrew</t>
  </si>
  <si>
    <t xml:space="preserve">Jessilyn R.C. Balajadia </t>
  </si>
  <si>
    <t>Ke'puha-Hirao P. Salas</t>
  </si>
  <si>
    <t>Vincent D. C. Nueva</t>
  </si>
  <si>
    <t>Anthony M. Palacios</t>
  </si>
  <si>
    <t>Sean M. Untalan</t>
  </si>
  <si>
    <t>Raymon A. Charfauros</t>
  </si>
  <si>
    <t>LL25-19</t>
  </si>
  <si>
    <t>Rodgely Guile M. Fernandez</t>
  </si>
  <si>
    <t>Sean M. Nangauta</t>
  </si>
  <si>
    <t>Caleb J. Nesmith</t>
  </si>
  <si>
    <t>Aaron Ross P. Manglona</t>
  </si>
  <si>
    <t>Rey Vermond B. Mendiola</t>
  </si>
  <si>
    <t>Police Officer Trainee</t>
  </si>
  <si>
    <t>Allen S. Back</t>
  </si>
  <si>
    <t>Aubrey S. Pangelinan</t>
  </si>
  <si>
    <t>Ethan J. Lizama</t>
  </si>
  <si>
    <t>Fatima R. Domingo</t>
  </si>
  <si>
    <t>Lucille C. Johnson</t>
  </si>
  <si>
    <t xml:space="preserve">Donald R. Flickinger </t>
  </si>
  <si>
    <t>PL25-17</t>
  </si>
  <si>
    <t>Leroy P. Leon Guerrero</t>
  </si>
  <si>
    <t>Anthony V. Chaco</t>
  </si>
  <si>
    <t>OL25-16</t>
  </si>
  <si>
    <t>Patrick J. Santos</t>
  </si>
  <si>
    <t>KL25-23</t>
  </si>
  <si>
    <t>Jeffrey L.G. Santos</t>
  </si>
  <si>
    <t>Peter A. Pascua</t>
  </si>
  <si>
    <t>KL25-22</t>
  </si>
  <si>
    <t>Kenneth S. Espinosa</t>
  </si>
  <si>
    <t>Christopher S. Dawson</t>
  </si>
  <si>
    <t>Joseph C. Mansapit</t>
  </si>
  <si>
    <t xml:space="preserve">Police Officer II </t>
  </si>
  <si>
    <t>Randy A. Patague</t>
  </si>
  <si>
    <t>Vincent G. Perez</t>
  </si>
  <si>
    <t>Duane S.T. Cruz</t>
  </si>
  <si>
    <t>Jesse J. Castro</t>
  </si>
  <si>
    <t>Tommy M. Benavente</t>
  </si>
  <si>
    <t>Teodoro S. Parinasan, Jr.</t>
  </si>
  <si>
    <t>AnnJenette M. Martinez</t>
  </si>
  <si>
    <t>Eric C. Fejeran</t>
  </si>
  <si>
    <t xml:space="preserve">Riccalyn Lizama </t>
  </si>
  <si>
    <t>Jacob C.Q. Perez</t>
  </si>
  <si>
    <t>Yeon UK B. Kim</t>
  </si>
  <si>
    <t>Norine G. Negrito</t>
  </si>
  <si>
    <t>Michelle N. Barcenilla</t>
  </si>
  <si>
    <t>March S. Mangiliman</t>
  </si>
  <si>
    <t>Jake S. Alafanso</t>
  </si>
  <si>
    <t>Lawren Jessy B. Lizama</t>
  </si>
  <si>
    <t>Melvin O. Salle</t>
  </si>
  <si>
    <t>Jelvis Walter</t>
  </si>
  <si>
    <t>Paul R. Suba (LTA)</t>
  </si>
  <si>
    <t>LL25-01</t>
  </si>
  <si>
    <t xml:space="preserve">Police Officer Trainee </t>
  </si>
  <si>
    <t>Corina I. Paulino</t>
  </si>
  <si>
    <t>FL25-02</t>
  </si>
  <si>
    <t>Sophia Ann Naputi</t>
  </si>
  <si>
    <t>FL25-01</t>
  </si>
  <si>
    <t>Angel Ray Baza Pangelinan</t>
  </si>
  <si>
    <t>Joey Anthony Taitano II</t>
  </si>
  <si>
    <t>Jessica M. Chaco</t>
  </si>
  <si>
    <t>FL25-07</t>
  </si>
  <si>
    <t>Jaeleen J. San Nicolas</t>
  </si>
  <si>
    <t>Ambros Rokop Jr.</t>
  </si>
  <si>
    <t>Drevyn DG Alberto</t>
  </si>
  <si>
    <t>Adam Christopher M. Paulino</t>
  </si>
  <si>
    <t>Myron Martinez Castro</t>
  </si>
  <si>
    <t>Glenn Peter Ogo, Jr.</t>
  </si>
  <si>
    <t>Phillip Anthony O. Quenga</t>
  </si>
  <si>
    <t>Eubel Buena Payo</t>
  </si>
  <si>
    <t>Reiner L. Yabut</t>
  </si>
  <si>
    <t>Jerome James Aguon</t>
  </si>
  <si>
    <t>CJ Ililau</t>
  </si>
  <si>
    <t xml:space="preserve">Police Officer Trainee  </t>
  </si>
  <si>
    <t>Christopher E. Thompson Jr.</t>
  </si>
  <si>
    <t>Rhea Sanchez</t>
  </si>
  <si>
    <t>Jason P.B. Aguon</t>
  </si>
  <si>
    <t>Scott G. Wade</t>
  </si>
  <si>
    <t>PL25-15</t>
  </si>
  <si>
    <t>ML25-19</t>
  </si>
  <si>
    <t>ML25-10</t>
  </si>
  <si>
    <t>Chris Anthony M. Dangan</t>
  </si>
  <si>
    <t>Eugene C. Charfauros</t>
  </si>
  <si>
    <t>Tracey L. Volta</t>
  </si>
  <si>
    <t>Joe Steven M. Duenas</t>
  </si>
  <si>
    <t>Angel R.A. Santos IV</t>
  </si>
  <si>
    <t>Eric M.Q. Mondia</t>
  </si>
  <si>
    <t>Jimmy B. Manglona</t>
  </si>
  <si>
    <t>Joseph C. Gogo</t>
  </si>
  <si>
    <t>Joneen V.H. Terlaje</t>
  </si>
  <si>
    <t>Arthur B. Diola</t>
  </si>
  <si>
    <t>Frank M. Santos, Jr.</t>
  </si>
  <si>
    <t>LL25-13</t>
  </si>
  <si>
    <t>Timothy C. Santos</t>
  </si>
  <si>
    <t>Arthur J. Paulino</t>
  </si>
  <si>
    <t>Thomas H. Alger</t>
  </si>
  <si>
    <t>John G. Camacho</t>
  </si>
  <si>
    <t>Tommy J. Salas</t>
  </si>
  <si>
    <t>Carl E. Castro</t>
  </si>
  <si>
    <t>Mark F. Tenorio</t>
  </si>
  <si>
    <t>Reynante G. Ponce</t>
  </si>
  <si>
    <t>Raynold C. Alcantara</t>
  </si>
  <si>
    <t>Edgar J. Orallo</t>
  </si>
  <si>
    <t>Lucas R. Perez</t>
  </si>
  <si>
    <t>Property Control Officer</t>
  </si>
  <si>
    <t>John Tan-Waddell</t>
  </si>
  <si>
    <t>HX-02</t>
  </si>
  <si>
    <t>Criminalist I</t>
  </si>
  <si>
    <t>James L. Aevermann</t>
  </si>
  <si>
    <t>KX-03</t>
  </si>
  <si>
    <t>Chief Criminalist</t>
  </si>
  <si>
    <t>Monica P.A. Salas</t>
  </si>
  <si>
    <t>OX-11</t>
  </si>
  <si>
    <t>Criminalist III</t>
  </si>
  <si>
    <t>Zenobia D. Lynn</t>
  </si>
  <si>
    <t>Analyn D.G. Akigami</t>
  </si>
  <si>
    <t>NX-09</t>
  </si>
  <si>
    <t>Criminalist II</t>
  </si>
  <si>
    <t>Edward T.D. Perez</t>
  </si>
  <si>
    <t>LX-07</t>
  </si>
  <si>
    <t>Arthur James S. Perez</t>
  </si>
  <si>
    <t>NX-04</t>
  </si>
  <si>
    <t>Jaenne Gwen P. Palma</t>
  </si>
  <si>
    <t>KX-02</t>
  </si>
  <si>
    <t>Fingerprint Examiner II</t>
  </si>
  <si>
    <t>Julie R.B. Paulino</t>
  </si>
  <si>
    <t>Fingerprint Examiner I</t>
  </si>
  <si>
    <t>Dianna M. Candido</t>
  </si>
  <si>
    <t>IX-07</t>
  </si>
  <si>
    <t xml:space="preserve">Fingerprint Examiner I </t>
  </si>
  <si>
    <t xml:space="preserve">Leticia R.T. Aguon </t>
  </si>
  <si>
    <t>IX-10</t>
  </si>
  <si>
    <t>Charles M. Hambley</t>
  </si>
  <si>
    <t>Lauren Elyse G. Pablo</t>
  </si>
  <si>
    <t xml:space="preserve">Criminalist I  </t>
  </si>
  <si>
    <t>Mariana A. Kidd</t>
  </si>
  <si>
    <t>IX-02</t>
  </si>
  <si>
    <t>Customer Service Rep.</t>
  </si>
  <si>
    <t>Timothy C.N. Burrell</t>
  </si>
  <si>
    <t>HX-03</t>
  </si>
  <si>
    <t>IX-01</t>
  </si>
  <si>
    <t>Mark A. B. Torre</t>
  </si>
  <si>
    <t>Aida R. Pierce</t>
  </si>
  <si>
    <t>Program Coordinator IV</t>
  </si>
  <si>
    <t>Ann Marie Q. Cruz</t>
  </si>
  <si>
    <t>Program Coordinator II</t>
  </si>
  <si>
    <t>Nicole B. Borja</t>
  </si>
  <si>
    <t>John G. Gamboa</t>
  </si>
  <si>
    <t>Carl J. Cruz</t>
  </si>
  <si>
    <t>Jesslyn A. (Diego) Flores</t>
  </si>
  <si>
    <t>Personnel Officer</t>
  </si>
  <si>
    <t>Barbara D. Castro</t>
  </si>
  <si>
    <t>MX-03</t>
  </si>
  <si>
    <t>Nellie N. Asanuma</t>
  </si>
  <si>
    <t>Program Coordinator I</t>
  </si>
  <si>
    <t>KX-04</t>
  </si>
  <si>
    <t>Alejandria A. Slone</t>
  </si>
  <si>
    <t>KX-01</t>
  </si>
  <si>
    <t>Natalie Ann S. Alig</t>
  </si>
  <si>
    <t>Darwin Peter</t>
  </si>
  <si>
    <t>Jazmin Joyce C. Mora</t>
  </si>
  <si>
    <t>Payroll Clerk II</t>
  </si>
  <si>
    <t>Mona I. Cruz</t>
  </si>
  <si>
    <t>Gianni E. Crisostomo</t>
  </si>
  <si>
    <t>Adminstrative Officer</t>
  </si>
  <si>
    <t>Shirley A. Del Rosario</t>
  </si>
  <si>
    <t>LX-01</t>
  </si>
  <si>
    <t>Jenny Kristie S. Sanchez</t>
  </si>
  <si>
    <t>MX-02</t>
  </si>
  <si>
    <t>Josett T. Cruz</t>
  </si>
  <si>
    <t xml:space="preserve">Darren J. Caldwell </t>
  </si>
  <si>
    <t>Benny T. Babauta</t>
  </si>
  <si>
    <t>Sang Q. To</t>
  </si>
  <si>
    <t>Law Enforcement Dispatcher I</t>
  </si>
  <si>
    <t>Doreen F. Aguon</t>
  </si>
  <si>
    <t>Lorraine P. Cruz</t>
  </si>
  <si>
    <t>Law Enforcement Dispatcher II</t>
  </si>
  <si>
    <t>LouieJoe C. Perez</t>
  </si>
  <si>
    <t>IX-08</t>
  </si>
  <si>
    <t>Drusilla A. Torres</t>
  </si>
  <si>
    <t>Computer System Analyst I</t>
  </si>
  <si>
    <t>John S. Bamba</t>
  </si>
  <si>
    <t>KX-14</t>
  </si>
  <si>
    <t>Inventory Management Officer</t>
  </si>
  <si>
    <t>Marcial R. Refugia</t>
  </si>
  <si>
    <t>Automotive Mechanic Leader</t>
  </si>
  <si>
    <t>John F. Pascual</t>
  </si>
  <si>
    <t>JX-08</t>
  </si>
  <si>
    <t xml:space="preserve">Franklin T. Taitague </t>
  </si>
  <si>
    <t xml:space="preserve">Amy T. Castro </t>
  </si>
  <si>
    <t>Alexander Gonzalez</t>
  </si>
  <si>
    <t>GX-07</t>
  </si>
  <si>
    <t>Ikol S. Suda</t>
  </si>
  <si>
    <t>GX-01</t>
  </si>
  <si>
    <t xml:space="preserve">Police Armorer </t>
  </si>
  <si>
    <t>Silvano L. Uribe</t>
  </si>
  <si>
    <t>GX-03</t>
  </si>
  <si>
    <t>Statistician I</t>
  </si>
  <si>
    <t>Matthew R.M. Makepeace</t>
  </si>
  <si>
    <t xml:space="preserve">Police Records Clerk I </t>
  </si>
  <si>
    <t>Velma Mae Roberto</t>
  </si>
  <si>
    <t>Johnston J. Eldridge</t>
  </si>
  <si>
    <t>HX-04</t>
  </si>
  <si>
    <t>Police Records Clerk I</t>
  </si>
  <si>
    <t>Tina M. Mateo</t>
  </si>
  <si>
    <t>Ashley Julene D. Tajalle</t>
  </si>
  <si>
    <t>Jessirae J.S. Nauta</t>
  </si>
  <si>
    <t>Mark E.T. Maldia</t>
  </si>
  <si>
    <t>Automotive Mechanic II</t>
  </si>
  <si>
    <t>Karl A. San Nicolas</t>
  </si>
  <si>
    <t>Statistician II</t>
  </si>
  <si>
    <t>Charles E.M. O'Brien</t>
  </si>
  <si>
    <t>KX-11</t>
  </si>
  <si>
    <t>Systems Programmer</t>
  </si>
  <si>
    <t>Phillip B. Winterrle</t>
  </si>
  <si>
    <t>Kayleen F. Flores</t>
  </si>
  <si>
    <t>Arlene T. Reyes</t>
  </si>
  <si>
    <t xml:space="preserve">Police Records Clerk II </t>
  </si>
  <si>
    <t>Kathleen E. Marquardt</t>
  </si>
  <si>
    <t>Francisco R. Perez, Jr.</t>
  </si>
  <si>
    <t>HX-08</t>
  </si>
  <si>
    <t>7/18//26</t>
  </si>
  <si>
    <t xml:space="preserve">Andrea H. Cruz </t>
  </si>
  <si>
    <t>Data Control Clerk I</t>
  </si>
  <si>
    <t>Susan D. Quintanilla</t>
  </si>
  <si>
    <t>EX-12</t>
  </si>
  <si>
    <t xml:space="preserve">Clerk I </t>
  </si>
  <si>
    <t xml:space="preserve">Priscilla A.S. Munoz </t>
  </si>
  <si>
    <t>CX-22</t>
  </si>
  <si>
    <t>Clerk I</t>
  </si>
  <si>
    <t xml:space="preserve">Nikolas S.A. Claros </t>
  </si>
  <si>
    <t>CX-08</t>
  </si>
  <si>
    <t>Glory D. Pangelinan</t>
  </si>
  <si>
    <t>Lena M. Paet</t>
  </si>
  <si>
    <t>John Patrick G. Lizama</t>
  </si>
  <si>
    <t>Michael A. Arcangel</t>
  </si>
  <si>
    <t>OL25-19</t>
  </si>
  <si>
    <t>Ephraim A. Amaguin</t>
  </si>
  <si>
    <t>Rock J.B. Anciano</t>
  </si>
  <si>
    <t>Jessica P. Meyenberg</t>
  </si>
  <si>
    <t>LL25-15</t>
  </si>
  <si>
    <t>Jasen M. Dodd</t>
  </si>
  <si>
    <t>Morgan D.M. Reyes</t>
  </si>
  <si>
    <t>Christopher D. Champion</t>
  </si>
  <si>
    <t>Marvin R. Desamito</t>
  </si>
  <si>
    <t>Julian L. Laxamana, Jr.</t>
  </si>
  <si>
    <t>Scott M. Arceo</t>
  </si>
  <si>
    <t>Angelito G. Manlulu</t>
  </si>
  <si>
    <t xml:space="preserve">Johnny K.A. Blas </t>
  </si>
  <si>
    <t xml:space="preserve">Christy A. Mendiola </t>
  </si>
  <si>
    <t xml:space="preserve">Tonilyn J.M. Villanueva </t>
  </si>
  <si>
    <t>JL25-04</t>
  </si>
  <si>
    <t xml:space="preserve">Kendall J. Diaz </t>
  </si>
  <si>
    <t xml:space="preserve">Austin R. Cruz </t>
  </si>
  <si>
    <t xml:space="preserve">Adrian M. Arriola </t>
  </si>
  <si>
    <t xml:space="preserve">Ryan Christian S. Nucum </t>
  </si>
  <si>
    <t>Byron J. Duenas</t>
  </si>
  <si>
    <t xml:space="preserve">Peter C. Crisostomo, Jr. </t>
  </si>
  <si>
    <t>Aaron A.P. Brown</t>
  </si>
  <si>
    <t>Bruno J. Sablan (LTA)</t>
  </si>
  <si>
    <t>James M. Marques, Jr. (LTA)</t>
  </si>
  <si>
    <t>IX-17</t>
  </si>
  <si>
    <t>Paul V. Sayama</t>
  </si>
  <si>
    <t>RL25-16</t>
  </si>
  <si>
    <t>Kim M. Santos</t>
  </si>
  <si>
    <t>RL25-15</t>
  </si>
  <si>
    <t>HL21-18</t>
  </si>
  <si>
    <t>KL25-08</t>
  </si>
  <si>
    <t>1//26/27</t>
  </si>
  <si>
    <t>KL25-19</t>
  </si>
  <si>
    <t>FL25-03</t>
  </si>
  <si>
    <t>JX-15</t>
  </si>
  <si>
    <t>Program Coordinator III</t>
  </si>
  <si>
    <t>NX-07</t>
  </si>
  <si>
    <t>GX-23</t>
  </si>
  <si>
    <t>IX-09</t>
  </si>
  <si>
    <t>GX-15</t>
  </si>
  <si>
    <t>JL25-05</t>
  </si>
  <si>
    <t>JX-11</t>
  </si>
  <si>
    <t>SL25-15</t>
  </si>
  <si>
    <t>ML25-1</t>
  </si>
  <si>
    <t>Lance Paul A. Corpuz</t>
  </si>
  <si>
    <t>Donavin Ngirangeboi</t>
  </si>
  <si>
    <t>NX-10</t>
  </si>
  <si>
    <t>Date of Hire</t>
  </si>
  <si>
    <t>Position Title</t>
  </si>
  <si>
    <t>Name of Incumbent</t>
  </si>
  <si>
    <t>Paygrade/Step Level</t>
  </si>
  <si>
    <t>Increment Amount</t>
  </si>
  <si>
    <t>Total</t>
  </si>
  <si>
    <t>Increment Date</t>
  </si>
  <si>
    <t>Government of Guam</t>
  </si>
  <si>
    <t>Guamp Police Department</t>
  </si>
  <si>
    <t>Agency Staffing Pattern</t>
  </si>
  <si>
    <t>Fund
Source</t>
  </si>
  <si>
    <t>Administrative Services Officer</t>
  </si>
  <si>
    <t>Retire
(DDI)</t>
  </si>
  <si>
    <t>Social
Security</t>
  </si>
  <si>
    <t>Total
Benefits</t>
  </si>
  <si>
    <t>02/07/19</t>
  </si>
  <si>
    <t>09/14/20</t>
  </si>
  <si>
    <t>11/05/07</t>
  </si>
  <si>
    <t>Sherie Charmaine Toves</t>
  </si>
  <si>
    <t>11/7/05</t>
  </si>
  <si>
    <t>11/20/23</t>
  </si>
  <si>
    <t>12/18/2000</t>
  </si>
  <si>
    <t>08/30/17</t>
  </si>
  <si>
    <t>6/24/91</t>
  </si>
  <si>
    <t>11/15/84</t>
  </si>
  <si>
    <t>11/17/97</t>
  </si>
  <si>
    <t>02/12/92</t>
  </si>
  <si>
    <t>06/13/05</t>
  </si>
  <si>
    <t>12/15/14</t>
  </si>
  <si>
    <t>10/24/22</t>
  </si>
  <si>
    <t>11/4/24</t>
  </si>
  <si>
    <t>7/12/21</t>
  </si>
  <si>
    <t>2/7/22</t>
  </si>
  <si>
    <t>2/10/22</t>
  </si>
  <si>
    <t>10/31/22</t>
  </si>
  <si>
    <t>7/9/24</t>
  </si>
  <si>
    <t>9/18/20</t>
  </si>
  <si>
    <t>6/13/05</t>
  </si>
  <si>
    <t>2/14/11</t>
  </si>
  <si>
    <t>5/24/19</t>
  </si>
  <si>
    <t>5/18/19</t>
  </si>
  <si>
    <t>6/26/17</t>
  </si>
  <si>
    <t>5/13/19</t>
  </si>
  <si>
    <t>3/23/98</t>
  </si>
  <si>
    <t>9/2/05</t>
  </si>
  <si>
    <t>3/3/08</t>
  </si>
  <si>
    <t>9/14/15</t>
  </si>
  <si>
    <t>9/19/16</t>
  </si>
  <si>
    <t>7/28/14</t>
  </si>
  <si>
    <t>2/19/24</t>
  </si>
  <si>
    <t>5/28/19</t>
  </si>
  <si>
    <t>5/20/24</t>
  </si>
  <si>
    <t>5/09/16</t>
  </si>
  <si>
    <t>5/20/19</t>
  </si>
  <si>
    <t>2/19/07</t>
  </si>
  <si>
    <t>7/17/15</t>
  </si>
  <si>
    <t>12/17/12</t>
  </si>
  <si>
    <t>4/17/17</t>
  </si>
  <si>
    <t>10/16/17</t>
  </si>
  <si>
    <t>3/5/24</t>
  </si>
  <si>
    <t>1/3/20</t>
  </si>
  <si>
    <t>Victims Advocate</t>
  </si>
  <si>
    <t>Paul Manby Jr.</t>
  </si>
  <si>
    <t>JX-01</t>
  </si>
  <si>
    <t>GX-02</t>
  </si>
  <si>
    <t>FEDERAL FUNDS</t>
  </si>
  <si>
    <t>Devin Louis N. Torres</t>
  </si>
  <si>
    <t>Julian R. Tano</t>
  </si>
  <si>
    <t>FL25-13</t>
  </si>
  <si>
    <t>SPECIAL FUNDS</t>
  </si>
  <si>
    <t>USER ID 4096</t>
  </si>
  <si>
    <t>USER ID 699</t>
  </si>
  <si>
    <t>USER ID 4003</t>
  </si>
  <si>
    <t>USER ID 4061</t>
  </si>
  <si>
    <t>USER ID 768</t>
  </si>
  <si>
    <t>USER ID 4066</t>
  </si>
  <si>
    <t>USER ID 4001</t>
  </si>
  <si>
    <t>USER ID 4047</t>
  </si>
  <si>
    <t>USER ID 738</t>
  </si>
  <si>
    <t>USER ID 730</t>
  </si>
  <si>
    <t>USER ID 4072</t>
  </si>
  <si>
    <t>USER ID 653</t>
  </si>
  <si>
    <t>USER ID 609</t>
  </si>
  <si>
    <t>USER ID  4079</t>
  </si>
  <si>
    <t>USER ID 4132</t>
  </si>
  <si>
    <t>USER ID 4093</t>
  </si>
  <si>
    <t>USER ID 542</t>
  </si>
  <si>
    <t>USER ID 4034</t>
  </si>
  <si>
    <t>USER ID 4036</t>
  </si>
  <si>
    <t>USER ID 4064</t>
  </si>
  <si>
    <t>USER ID 4097</t>
  </si>
  <si>
    <t>USER ID 795</t>
  </si>
  <si>
    <t>USER ID 793</t>
  </si>
  <si>
    <t>USER ID 717</t>
  </si>
  <si>
    <t>USER ID 622</t>
  </si>
  <si>
    <t>USER ID 707</t>
  </si>
  <si>
    <t>USER ID 591</t>
  </si>
  <si>
    <t>USER ID 751</t>
  </si>
  <si>
    <t>USER ID 456</t>
  </si>
  <si>
    <t>USER ID 726</t>
  </si>
  <si>
    <t>Beatrice A. Reyes USER ID 2139</t>
  </si>
  <si>
    <t>Ciana R. Elliott USER ID 2141</t>
  </si>
  <si>
    <t>Jennifer Killion USER ID 2140</t>
  </si>
  <si>
    <t>Fiscal Year 2026 - 1st Quarter</t>
  </si>
  <si>
    <t>OCTOBER 1, 2025 TO DECEMBER 31, 2025</t>
  </si>
  <si>
    <t>Carl J. Nesmith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</si>
</sst>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SWISS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8"/>
      <color rgb="FFFF0000"/>
      <name val="Arial"/>
      <family val="2"/>
    </font>
    <font>
      <b/>
      <sz val="16"/>
      <color rgb="FFFF0000"/>
      <name val="Times New Roman"/>
      <family val="1"/>
    </font>
    <font>
      <b/>
      <sz val="8"/>
      <color indexed="8"/>
      <name val="Times New Roman"/>
      <family val="1"/>
    </font>
    <font>
      <b/>
      <sz val="16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37" fontId="0" fillId="0" borderId="0"/>
    <xf numFmtId="43" fontId="6" fillId="0" borderId="0" applyFont="0" applyFill="0" applyBorder="0" applyAlignment="0" applyProtection="0"/>
    <xf numFmtId="0" fontId="1" fillId="0" borderId="0"/>
    <xf numFmtId="37" fontId="6" fillId="0" borderId="0"/>
  </cellStyleXfs>
  <cellXfs count="144">
    <xf numFmtId="37" fontId="0" fillId="0" borderId="0" xfId="0"/>
    <xf numFmtId="37" fontId="7" fillId="0" borderId="0" xfId="0" applyFont="1" applyProtection="1">
      <protection locked="0"/>
    </xf>
    <xf numFmtId="37" fontId="8" fillId="0" borderId="0" xfId="0" applyFont="1" applyProtection="1">
      <protection locked="0"/>
    </xf>
    <xf numFmtId="37" fontId="9" fillId="0" borderId="0" xfId="0" applyFont="1" applyAlignment="1" applyProtection="1">
      <alignment horizontal="center"/>
      <protection locked="0"/>
    </xf>
    <xf numFmtId="37" fontId="9" fillId="0" borderId="0" xfId="0" applyFont="1" applyProtection="1">
      <protection locked="0"/>
    </xf>
    <xf numFmtId="49" fontId="3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37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37" fontId="10" fillId="0" borderId="0" xfId="0" applyFont="1" applyProtection="1">
      <protection locked="0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49" fontId="3" fillId="3" borderId="8" xfId="0" applyNumberFormat="1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center"/>
    </xf>
    <xf numFmtId="164" fontId="3" fillId="0" borderId="8" xfId="0" quotePrefix="1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wrapText="1"/>
    </xf>
    <xf numFmtId="49" fontId="3" fillId="0" borderId="8" xfId="0" applyNumberFormat="1" applyFont="1" applyBorder="1" applyAlignment="1">
      <alignment wrapText="1"/>
    </xf>
    <xf numFmtId="14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/>
    <xf numFmtId="37" fontId="2" fillId="0" borderId="0" xfId="0" applyFont="1" applyProtection="1">
      <protection locked="0"/>
    </xf>
    <xf numFmtId="49" fontId="3" fillId="0" borderId="6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14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49" fontId="3" fillId="0" borderId="1" xfId="0" applyNumberFormat="1" applyFont="1" applyBorder="1" applyProtection="1">
      <protection locked="0"/>
    </xf>
    <xf numFmtId="49" fontId="3" fillId="0" borderId="10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 wrapText="1"/>
    </xf>
    <xf numFmtId="49" fontId="3" fillId="3" borderId="10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49" fontId="3" fillId="3" borderId="8" xfId="0" applyNumberFormat="1" applyFont="1" applyFill="1" applyBorder="1" applyAlignment="1">
      <alignment horizontal="left" wrapText="1"/>
    </xf>
    <xf numFmtId="14" fontId="3" fillId="0" borderId="8" xfId="0" applyNumberFormat="1" applyFont="1" applyBorder="1" applyAlignment="1">
      <alignment horizontal="center"/>
    </xf>
    <xf numFmtId="37" fontId="3" fillId="0" borderId="8" xfId="0" applyFont="1" applyBorder="1" applyProtection="1">
      <protection locked="0"/>
    </xf>
    <xf numFmtId="164" fontId="3" fillId="0" borderId="6" xfId="0" quotePrefix="1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49" fontId="3" fillId="3" borderId="2" xfId="0" applyNumberFormat="1" applyFont="1" applyFill="1" applyBorder="1" applyAlignment="1">
      <alignment horizontal="left"/>
    </xf>
    <xf numFmtId="164" fontId="3" fillId="3" borderId="8" xfId="0" quotePrefix="1" applyNumberFormat="1" applyFont="1" applyFill="1" applyBorder="1" applyAlignment="1">
      <alignment horizontal="center"/>
    </xf>
    <xf numFmtId="14" fontId="3" fillId="0" borderId="8" xfId="0" quotePrefix="1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5" xfId="0" quotePrefix="1" applyNumberFormat="1" applyFont="1" applyFill="1" applyBorder="1" applyAlignment="1">
      <alignment horizontal="center"/>
    </xf>
    <xf numFmtId="164" fontId="3" fillId="0" borderId="5" xfId="0" quotePrefix="1" applyNumberFormat="1" applyFont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164" fontId="3" fillId="0" borderId="3" xfId="0" quotePrefix="1" applyNumberFormat="1" applyFont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 applyProtection="1">
      <alignment horizontal="left"/>
      <protection locked="0"/>
    </xf>
    <xf numFmtId="164" fontId="3" fillId="3" borderId="3" xfId="0" quotePrefix="1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wrapText="1"/>
    </xf>
    <xf numFmtId="49" fontId="3" fillId="0" borderId="15" xfId="0" applyNumberFormat="1" applyFont="1" applyBorder="1" applyAlignment="1">
      <alignment horizontal="left"/>
    </xf>
    <xf numFmtId="37" fontId="10" fillId="2" borderId="16" xfId="0" applyFont="1" applyFill="1" applyBorder="1" applyAlignment="1" applyProtection="1">
      <alignment horizontal="center"/>
      <protection locked="0"/>
    </xf>
    <xf numFmtId="37" fontId="5" fillId="0" borderId="8" xfId="3" applyFont="1" applyBorder="1" applyAlignment="1" applyProtection="1">
      <alignment horizontal="center" vertical="center"/>
      <protection locked="0"/>
    </xf>
    <xf numFmtId="37" fontId="4" fillId="0" borderId="8" xfId="3" applyFont="1" applyBorder="1" applyAlignment="1" applyProtection="1">
      <alignment horizontal="center" vertical="center" wrapText="1"/>
      <protection locked="0"/>
    </xf>
    <xf numFmtId="43" fontId="4" fillId="0" borderId="8" xfId="1" applyFont="1" applyBorder="1" applyAlignment="1" applyProtection="1">
      <alignment horizontal="center" vertical="center"/>
      <protection locked="0"/>
    </xf>
    <xf numFmtId="43" fontId="4" fillId="0" borderId="8" xfId="1" applyFont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 applyProtection="1">
      <alignment wrapText="1"/>
      <protection locked="0"/>
    </xf>
    <xf numFmtId="49" fontId="3" fillId="0" borderId="2" xfId="0" applyNumberFormat="1" applyFont="1" applyBorder="1"/>
    <xf numFmtId="14" fontId="3" fillId="0" borderId="6" xfId="0" applyNumberFormat="1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43" fontId="3" fillId="3" borderId="6" xfId="1" applyFont="1" applyFill="1" applyBorder="1" applyAlignment="1">
      <alignment horizontal="right"/>
    </xf>
    <xf numFmtId="43" fontId="3" fillId="3" borderId="1" xfId="1" applyFont="1" applyFill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3" borderId="1" xfId="1" applyFont="1" applyFill="1" applyBorder="1" applyAlignment="1" applyProtection="1">
      <alignment horizontal="right"/>
      <protection locked="0"/>
    </xf>
    <xf numFmtId="43" fontId="3" fillId="3" borderId="6" xfId="1" applyFont="1" applyFill="1" applyBorder="1" applyAlignment="1" applyProtection="1">
      <alignment horizontal="right"/>
      <protection locked="0"/>
    </xf>
    <xf numFmtId="43" fontId="3" fillId="3" borderId="1" xfId="1" applyFont="1" applyFill="1" applyBorder="1" applyProtection="1">
      <protection locked="0"/>
    </xf>
    <xf numFmtId="43" fontId="3" fillId="0" borderId="1" xfId="1" applyFont="1" applyBorder="1" applyProtection="1">
      <protection locked="0"/>
    </xf>
    <xf numFmtId="43" fontId="3" fillId="0" borderId="1" xfId="1" applyFont="1" applyBorder="1" applyAlignment="1" applyProtection="1">
      <alignment horizontal="right"/>
      <protection locked="0"/>
    </xf>
    <xf numFmtId="43" fontId="3" fillId="0" borderId="6" xfId="1" applyFont="1" applyBorder="1" applyProtection="1">
      <protection locked="0"/>
    </xf>
    <xf numFmtId="43" fontId="3" fillId="0" borderId="8" xfId="1" applyFont="1" applyBorder="1" applyAlignment="1">
      <alignment horizontal="right"/>
    </xf>
    <xf numFmtId="43" fontId="3" fillId="3" borderId="10" xfId="1" applyFont="1" applyFill="1" applyBorder="1" applyAlignment="1">
      <alignment horizontal="right"/>
    </xf>
    <xf numFmtId="43" fontId="3" fillId="3" borderId="8" xfId="1" applyFont="1" applyFill="1" applyBorder="1" applyAlignment="1">
      <alignment horizontal="right"/>
    </xf>
    <xf numFmtId="43" fontId="3" fillId="0" borderId="10" xfId="1" applyFont="1" applyBorder="1" applyAlignment="1">
      <alignment horizontal="right"/>
    </xf>
    <xf numFmtId="43" fontId="3" fillId="0" borderId="8" xfId="1" applyFont="1" applyBorder="1" applyProtection="1">
      <protection locked="0"/>
    </xf>
    <xf numFmtId="43" fontId="3" fillId="0" borderId="8" xfId="1" applyFont="1" applyBorder="1" applyAlignment="1" applyProtection="1">
      <alignment horizontal="right"/>
      <protection locked="0"/>
    </xf>
    <xf numFmtId="43" fontId="3" fillId="3" borderId="8" xfId="1" applyFont="1" applyFill="1" applyBorder="1" applyAlignment="1" applyProtection="1">
      <alignment horizontal="right"/>
      <protection locked="0"/>
    </xf>
    <xf numFmtId="43" fontId="3" fillId="3" borderId="7" xfId="1" applyFont="1" applyFill="1" applyBorder="1" applyAlignment="1">
      <alignment horizontal="right"/>
    </xf>
    <xf numFmtId="43" fontId="3" fillId="3" borderId="3" xfId="1" applyFont="1" applyFill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3" fillId="3" borderId="12" xfId="1" applyFont="1" applyFill="1" applyBorder="1" applyAlignment="1">
      <alignment horizontal="right"/>
    </xf>
    <xf numFmtId="43" fontId="3" fillId="3" borderId="13" xfId="1" applyFont="1" applyFill="1" applyBorder="1" applyAlignment="1">
      <alignment horizontal="right"/>
    </xf>
    <xf numFmtId="43" fontId="3" fillId="3" borderId="8" xfId="1" applyFont="1" applyFill="1" applyBorder="1" applyProtection="1">
      <protection locked="0"/>
    </xf>
    <xf numFmtId="43" fontId="3" fillId="0" borderId="1" xfId="1" applyFont="1" applyBorder="1"/>
    <xf numFmtId="43" fontId="3" fillId="3" borderId="1" xfId="1" applyFont="1" applyFill="1" applyBorder="1"/>
    <xf numFmtId="43" fontId="3" fillId="0" borderId="3" xfId="1" applyFont="1" applyBorder="1"/>
    <xf numFmtId="43" fontId="3" fillId="3" borderId="8" xfId="1" applyFont="1" applyFill="1" applyBorder="1"/>
    <xf numFmtId="43" fontId="3" fillId="3" borderId="10" xfId="1" applyFont="1" applyFill="1" applyBorder="1"/>
    <xf numFmtId="43" fontId="3" fillId="0" borderId="10" xfId="1" applyFont="1" applyBorder="1"/>
    <xf numFmtId="43" fontId="3" fillId="0" borderId="8" xfId="1" applyFont="1" applyBorder="1"/>
    <xf numFmtId="43" fontId="3" fillId="0" borderId="6" xfId="1" applyFont="1" applyBorder="1"/>
    <xf numFmtId="43" fontId="3" fillId="3" borderId="6" xfId="1" applyFont="1" applyFill="1" applyBorder="1"/>
    <xf numFmtId="43" fontId="3" fillId="0" borderId="7" xfId="1" applyFont="1" applyBorder="1"/>
    <xf numFmtId="43" fontId="3" fillId="0" borderId="13" xfId="1" applyFont="1" applyBorder="1"/>
    <xf numFmtId="164" fontId="9" fillId="0" borderId="0" xfId="0" applyNumberFormat="1" applyFont="1" applyAlignment="1" applyProtection="1">
      <alignment horizontal="center"/>
      <protection locked="0"/>
    </xf>
    <xf numFmtId="164" fontId="4" fillId="0" borderId="8" xfId="3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37" fontId="11" fillId="0" borderId="0" xfId="0" applyFont="1" applyProtection="1">
      <protection locked="0"/>
    </xf>
    <xf numFmtId="49" fontId="3" fillId="3" borderId="11" xfId="0" applyNumberFormat="1" applyFont="1" applyFill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 wrapText="1"/>
    </xf>
    <xf numFmtId="37" fontId="12" fillId="0" borderId="0" xfId="0" applyFont="1" applyProtection="1">
      <protection locked="0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left"/>
    </xf>
    <xf numFmtId="164" fontId="3" fillId="0" borderId="13" xfId="0" quotePrefix="1" applyNumberFormat="1" applyFont="1" applyBorder="1" applyAlignment="1">
      <alignment horizontal="center"/>
    </xf>
    <xf numFmtId="164" fontId="3" fillId="0" borderId="8" xfId="0" quotePrefix="1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3" borderId="8" xfId="0" applyNumberFormat="1" applyFont="1" applyFill="1" applyBorder="1" applyAlignment="1">
      <alignment horizontal="center" wrapText="1"/>
    </xf>
    <xf numFmtId="37" fontId="2" fillId="0" borderId="0" xfId="0" applyFont="1" applyAlignment="1" applyProtection="1">
      <alignment horizontal="center"/>
      <protection locked="0"/>
    </xf>
    <xf numFmtId="37" fontId="7" fillId="0" borderId="0" xfId="0" applyFont="1" applyAlignment="1" applyProtection="1">
      <alignment horizontal="center"/>
      <protection locked="0"/>
    </xf>
    <xf numFmtId="37" fontId="14" fillId="0" borderId="6" xfId="3" applyFont="1" applyBorder="1" applyAlignment="1" applyProtection="1">
      <alignment horizontal="center" vertical="center" wrapText="1"/>
      <protection locked="0"/>
    </xf>
    <xf numFmtId="43" fontId="3" fillId="0" borderId="8" xfId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43" fontId="5" fillId="0" borderId="8" xfId="1" quotePrefix="1" applyFont="1" applyBorder="1" applyAlignment="1" applyProtection="1">
      <alignment horizontal="center" vertical="center"/>
      <protection locked="0"/>
    </xf>
    <xf numFmtId="37" fontId="11" fillId="0" borderId="0" xfId="0" applyFont="1" applyAlignment="1" applyProtection="1">
      <alignment horizontal="center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37" fontId="13" fillId="0" borderId="0" xfId="0" applyFont="1" applyAlignment="1" applyProtection="1">
      <alignment horizontal="center"/>
      <protection locked="0"/>
    </xf>
    <xf numFmtId="37" fontId="15" fillId="0" borderId="0" xfId="0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Normal 2" xfId="3" xr:uid="{003B2122-6194-403B-B3ED-388DFFB6140B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0335-7560-4FB6-8736-00D9E360B1DB}">
  <dimension ref="A1:AA398"/>
  <sheetViews>
    <sheetView tabSelected="1" zoomScale="115" zoomScaleNormal="115" workbookViewId="0">
      <pane ySplit="7" topLeftCell="A17" activePane="bottomLeft" state="frozen"/>
      <selection pane="bottomLeft" activeCell="E14" sqref="E14"/>
    </sheetView>
  </sheetViews>
  <sheetFormatPr defaultColWidth="8.77734375" defaultRowHeight="11.25"/>
  <cols>
    <col min="1" max="1" width="3.6640625" style="1" customWidth="1"/>
    <col min="2" max="2" width="10.33203125" style="110" customWidth="1"/>
    <col min="3" max="3" width="19.88671875" style="1" customWidth="1"/>
    <col min="4" max="4" width="20.88671875" style="1" customWidth="1"/>
    <col min="5" max="5" width="21.5546875" style="134" customWidth="1"/>
    <col min="6" max="7" width="8.77734375" style="1" customWidth="1"/>
    <col min="8" max="8" width="10" style="1" customWidth="1"/>
    <col min="9" max="9" width="9.88671875" style="1" customWidth="1"/>
    <col min="10" max="10" width="13.6640625" style="1" customWidth="1"/>
    <col min="11" max="11" width="10.33203125" style="1" customWidth="1"/>
    <col min="12" max="12" width="11" style="1" customWidth="1"/>
    <col min="13" max="13" width="8.77734375" style="1"/>
    <col min="14" max="19" width="12.109375" style="1" customWidth="1"/>
    <col min="20" max="16384" width="8.77734375" style="1"/>
  </cols>
  <sheetData>
    <row r="1" spans="1:27" s="111" customFormat="1" ht="18" customHeight="1">
      <c r="A1" s="139" t="s">
        <v>523</v>
      </c>
      <c r="B1" s="140"/>
      <c r="C1" s="139"/>
      <c r="D1" s="141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27" s="111" customFormat="1" ht="18" customHeight="1">
      <c r="A2" s="139" t="s">
        <v>524</v>
      </c>
      <c r="B2" s="140"/>
      <c r="C2" s="139"/>
      <c r="D2" s="141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7" s="111" customFormat="1" ht="18" customHeight="1">
      <c r="A3" s="142" t="s">
        <v>619</v>
      </c>
      <c r="B3" s="143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27" s="111" customFormat="1" ht="18" customHeight="1">
      <c r="A4" s="139" t="s">
        <v>525</v>
      </c>
      <c r="B4" s="140"/>
      <c r="C4" s="139"/>
      <c r="D4" s="141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27" s="111" customFormat="1" ht="18" customHeight="1">
      <c r="A5" s="139" t="s">
        <v>620</v>
      </c>
      <c r="B5" s="140"/>
      <c r="C5" s="139"/>
      <c r="D5" s="141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27" ht="12.75" customHeight="1">
      <c r="A6" s="4"/>
      <c r="B6" s="107"/>
      <c r="C6" s="4"/>
      <c r="D6" s="4"/>
      <c r="E6" s="3"/>
      <c r="F6" s="4"/>
      <c r="G6" s="2"/>
      <c r="H6" s="2"/>
      <c r="I6" s="2"/>
      <c r="J6" s="4"/>
      <c r="K6" s="4"/>
      <c r="L6" s="4"/>
      <c r="M6" s="4"/>
      <c r="N6" s="4"/>
      <c r="O6" s="4"/>
      <c r="P6" s="2"/>
      <c r="Q6" s="2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2" customFormat="1" ht="39" customHeight="1">
      <c r="A7" s="65"/>
      <c r="B7" s="108" t="s">
        <v>516</v>
      </c>
      <c r="C7" s="66" t="s">
        <v>517</v>
      </c>
      <c r="D7" s="66" t="s">
        <v>518</v>
      </c>
      <c r="E7" s="67" t="s">
        <v>526</v>
      </c>
      <c r="F7" s="67" t="s">
        <v>519</v>
      </c>
      <c r="G7" s="68" t="s">
        <v>6</v>
      </c>
      <c r="H7" s="67" t="s">
        <v>522</v>
      </c>
      <c r="I7" s="69" t="s">
        <v>520</v>
      </c>
      <c r="J7" s="68" t="s">
        <v>7</v>
      </c>
      <c r="K7" s="68" t="s">
        <v>1</v>
      </c>
      <c r="L7" s="69" t="s">
        <v>528</v>
      </c>
      <c r="M7" s="69" t="s">
        <v>529</v>
      </c>
      <c r="N7" s="68" t="s">
        <v>2</v>
      </c>
      <c r="O7" s="68" t="s">
        <v>3</v>
      </c>
      <c r="P7" s="138" t="s">
        <v>4</v>
      </c>
      <c r="Q7" s="138" t="s">
        <v>5</v>
      </c>
      <c r="R7" s="69" t="s">
        <v>530</v>
      </c>
      <c r="S7" s="68" t="s">
        <v>521</v>
      </c>
      <c r="T7" s="13"/>
      <c r="U7" s="13"/>
      <c r="V7" s="13"/>
      <c r="W7" s="13"/>
      <c r="X7" s="13"/>
      <c r="Y7" s="13"/>
      <c r="Z7" s="13"/>
      <c r="AA7" s="13"/>
    </row>
    <row r="8" spans="1:27" s="4" customFormat="1" ht="12.75" customHeight="1">
      <c r="A8" s="8">
        <v>1</v>
      </c>
      <c r="B8" s="31">
        <v>38736</v>
      </c>
      <c r="C8" s="20" t="s">
        <v>24</v>
      </c>
      <c r="D8" s="30" t="s">
        <v>25</v>
      </c>
      <c r="E8" s="135" t="s">
        <v>0</v>
      </c>
      <c r="F8" s="7" t="s">
        <v>510</v>
      </c>
      <c r="G8" s="96">
        <v>53699</v>
      </c>
      <c r="H8" s="72">
        <v>46751</v>
      </c>
      <c r="I8" s="96">
        <v>0</v>
      </c>
      <c r="J8" s="73">
        <f t="shared" ref="J8:J71" si="0">G8+I8</f>
        <v>53699</v>
      </c>
      <c r="K8" s="73">
        <f t="shared" ref="K8:K71" si="1">+ROUND((J8*0.3385),0)</f>
        <v>18177</v>
      </c>
      <c r="L8" s="73">
        <v>495</v>
      </c>
      <c r="M8" s="73">
        <v>0</v>
      </c>
      <c r="N8" s="73">
        <f>+ROUND(J8*0.0145,0)</f>
        <v>779</v>
      </c>
      <c r="O8" s="73">
        <v>187</v>
      </c>
      <c r="P8" s="73">
        <v>0</v>
      </c>
      <c r="Q8" s="73">
        <v>0</v>
      </c>
      <c r="R8" s="73">
        <f>+K8+L8+M8+N8+O8+P8+Q8</f>
        <v>19638</v>
      </c>
      <c r="S8" s="73">
        <f>+J8+R8</f>
        <v>73337</v>
      </c>
    </row>
    <row r="9" spans="1:27" s="4" customFormat="1" ht="12.75" customHeight="1">
      <c r="A9" s="8">
        <f>A8+1</f>
        <v>2</v>
      </c>
      <c r="B9" s="17">
        <v>44963</v>
      </c>
      <c r="C9" s="33" t="s">
        <v>24</v>
      </c>
      <c r="D9" s="37" t="s">
        <v>51</v>
      </c>
      <c r="E9" s="135" t="s">
        <v>0</v>
      </c>
      <c r="F9" s="5" t="s">
        <v>52</v>
      </c>
      <c r="G9" s="96">
        <v>47391</v>
      </c>
      <c r="H9" s="34">
        <v>46451</v>
      </c>
      <c r="I9" s="103">
        <v>0</v>
      </c>
      <c r="J9" s="73">
        <f t="shared" si="0"/>
        <v>47391</v>
      </c>
      <c r="K9" s="74">
        <f t="shared" si="1"/>
        <v>16042</v>
      </c>
      <c r="L9" s="75">
        <v>495</v>
      </c>
      <c r="M9" s="75">
        <v>0</v>
      </c>
      <c r="N9" s="75">
        <f>+ROUND(J9*0.0145,0)</f>
        <v>687</v>
      </c>
      <c r="O9" s="74">
        <v>187</v>
      </c>
      <c r="P9" s="75">
        <v>8150</v>
      </c>
      <c r="Q9" s="75">
        <v>373</v>
      </c>
      <c r="R9" s="75">
        <f>+K9+L9+M9+N9+O9+P9+Q9</f>
        <v>25934</v>
      </c>
      <c r="S9" s="75">
        <f>+J9+R9</f>
        <v>73325</v>
      </c>
    </row>
    <row r="10" spans="1:27" s="4" customFormat="1" ht="12.75" customHeight="1">
      <c r="A10" s="8">
        <f t="shared" ref="A10:A73" si="2">A9+1</f>
        <v>3</v>
      </c>
      <c r="B10" s="24">
        <v>45404</v>
      </c>
      <c r="C10" s="14" t="s">
        <v>24</v>
      </c>
      <c r="D10" s="15" t="s">
        <v>448</v>
      </c>
      <c r="E10" s="135" t="s">
        <v>0</v>
      </c>
      <c r="F10" s="5" t="s">
        <v>26</v>
      </c>
      <c r="G10" s="96">
        <v>52047</v>
      </c>
      <c r="H10" s="16">
        <v>46702</v>
      </c>
      <c r="I10" s="82">
        <v>0</v>
      </c>
      <c r="J10" s="73">
        <f t="shared" si="0"/>
        <v>52047</v>
      </c>
      <c r="K10" s="76">
        <f t="shared" si="1"/>
        <v>17618</v>
      </c>
      <c r="L10" s="73">
        <v>495</v>
      </c>
      <c r="M10" s="73">
        <v>0</v>
      </c>
      <c r="N10" s="73">
        <f>ROUND(J10*0.0145,0)</f>
        <v>755</v>
      </c>
      <c r="O10" s="76">
        <v>187</v>
      </c>
      <c r="P10" s="73">
        <v>7215</v>
      </c>
      <c r="Q10" s="73">
        <v>0</v>
      </c>
      <c r="R10" s="73">
        <f>K10+L10+M10+N10+O10+P10+Q10</f>
        <v>26270</v>
      </c>
      <c r="S10" s="73">
        <f>J10+R10</f>
        <v>78317</v>
      </c>
    </row>
    <row r="11" spans="1:27" s="4" customFormat="1" ht="12.75" customHeight="1">
      <c r="A11" s="8">
        <f t="shared" si="2"/>
        <v>4</v>
      </c>
      <c r="B11" s="35">
        <v>45488</v>
      </c>
      <c r="C11" s="14" t="s">
        <v>58</v>
      </c>
      <c r="D11" s="71" t="s">
        <v>59</v>
      </c>
      <c r="E11" s="135" t="s">
        <v>0</v>
      </c>
      <c r="F11" s="5" t="s">
        <v>60</v>
      </c>
      <c r="G11" s="96">
        <v>39349</v>
      </c>
      <c r="H11" s="35">
        <v>46218</v>
      </c>
      <c r="I11" s="103">
        <v>344</v>
      </c>
      <c r="J11" s="73">
        <f t="shared" si="0"/>
        <v>39693</v>
      </c>
      <c r="K11" s="74">
        <f t="shared" si="1"/>
        <v>13436</v>
      </c>
      <c r="L11" s="75">
        <v>495</v>
      </c>
      <c r="M11" s="77">
        <v>0</v>
      </c>
      <c r="N11" s="75">
        <f>+ROUND(J11*0.0145,0)</f>
        <v>576</v>
      </c>
      <c r="O11" s="78">
        <v>187</v>
      </c>
      <c r="P11" s="77">
        <v>0</v>
      </c>
      <c r="Q11" s="77">
        <v>0</v>
      </c>
      <c r="R11" s="77">
        <f>+K11+L11+M11+N11+O11+P11+Q11</f>
        <v>14694</v>
      </c>
      <c r="S11" s="77">
        <f>+J11+R11</f>
        <v>54387</v>
      </c>
    </row>
    <row r="12" spans="1:27" s="4" customFormat="1" ht="12.75" customHeight="1">
      <c r="A12" s="8">
        <f t="shared" si="2"/>
        <v>5</v>
      </c>
      <c r="B12" s="35">
        <v>45488</v>
      </c>
      <c r="C12" s="14" t="s">
        <v>58</v>
      </c>
      <c r="D12" s="71" t="s">
        <v>582</v>
      </c>
      <c r="E12" s="131" t="s">
        <v>581</v>
      </c>
      <c r="F12" s="5" t="s">
        <v>60</v>
      </c>
      <c r="G12" s="96">
        <v>39349</v>
      </c>
      <c r="H12" s="35">
        <v>46218</v>
      </c>
      <c r="I12" s="103">
        <v>344</v>
      </c>
      <c r="J12" s="73">
        <f t="shared" si="0"/>
        <v>39693</v>
      </c>
      <c r="K12" s="74">
        <f t="shared" si="1"/>
        <v>13436</v>
      </c>
      <c r="L12" s="75">
        <v>495</v>
      </c>
      <c r="M12" s="77">
        <v>0</v>
      </c>
      <c r="N12" s="75">
        <f>+ROUND(J12*0.0145,0)</f>
        <v>576</v>
      </c>
      <c r="O12" s="78">
        <v>187</v>
      </c>
      <c r="P12" s="77">
        <v>0</v>
      </c>
      <c r="Q12" s="77">
        <v>0</v>
      </c>
      <c r="R12" s="77">
        <f>+K12+L12+M12+N12+O12+P12+Q12</f>
        <v>14694</v>
      </c>
      <c r="S12" s="77">
        <f>+J12+R12</f>
        <v>54387</v>
      </c>
    </row>
    <row r="13" spans="1:27" s="4" customFormat="1" ht="12.75" customHeight="1">
      <c r="A13" s="8">
        <f t="shared" si="2"/>
        <v>6</v>
      </c>
      <c r="B13" s="17">
        <v>31544</v>
      </c>
      <c r="C13" s="14" t="s">
        <v>21</v>
      </c>
      <c r="D13" s="14" t="s">
        <v>22</v>
      </c>
      <c r="E13" s="135" t="s">
        <v>0</v>
      </c>
      <c r="F13" s="5" t="s">
        <v>23</v>
      </c>
      <c r="G13" s="96">
        <v>63393</v>
      </c>
      <c r="H13" s="32">
        <v>46422</v>
      </c>
      <c r="I13" s="103">
        <v>0</v>
      </c>
      <c r="J13" s="73">
        <f t="shared" si="0"/>
        <v>63393</v>
      </c>
      <c r="K13" s="76">
        <f t="shared" si="1"/>
        <v>21459</v>
      </c>
      <c r="L13" s="73">
        <v>495</v>
      </c>
      <c r="M13" s="73">
        <v>0</v>
      </c>
      <c r="N13" s="73">
        <f>+ROUND(J13*0.0145,0)</f>
        <v>919</v>
      </c>
      <c r="O13" s="76">
        <v>187</v>
      </c>
      <c r="P13" s="73">
        <v>4141</v>
      </c>
      <c r="Q13" s="73">
        <v>373</v>
      </c>
      <c r="R13" s="73">
        <f>+K13+L13+M13+N13+O13+P13+Q13</f>
        <v>27574</v>
      </c>
      <c r="S13" s="73">
        <f>+J13+R13</f>
        <v>90967</v>
      </c>
    </row>
    <row r="14" spans="1:27" s="4" customFormat="1" ht="12.75" customHeight="1">
      <c r="A14" s="8">
        <f t="shared" si="2"/>
        <v>7</v>
      </c>
      <c r="B14" s="17">
        <v>34078</v>
      </c>
      <c r="C14" s="14" t="s">
        <v>21</v>
      </c>
      <c r="D14" s="36" t="s">
        <v>61</v>
      </c>
      <c r="E14" s="135" t="s">
        <v>0</v>
      </c>
      <c r="F14" s="5" t="s">
        <v>493</v>
      </c>
      <c r="G14" s="96">
        <v>59596</v>
      </c>
      <c r="H14" s="17">
        <v>46661</v>
      </c>
      <c r="I14" s="103">
        <v>0</v>
      </c>
      <c r="J14" s="73">
        <f t="shared" si="0"/>
        <v>59596</v>
      </c>
      <c r="K14" s="76">
        <f t="shared" si="1"/>
        <v>20173</v>
      </c>
      <c r="L14" s="73">
        <v>495</v>
      </c>
      <c r="M14" s="73">
        <v>0</v>
      </c>
      <c r="N14" s="73">
        <f>+ROUND(J14*0.0145,0)</f>
        <v>864</v>
      </c>
      <c r="O14" s="76">
        <v>187</v>
      </c>
      <c r="P14" s="75">
        <v>0</v>
      </c>
      <c r="Q14" s="75">
        <v>0</v>
      </c>
      <c r="R14" s="73">
        <f>+K14+L14+M14+N14+O14+P14+Q14</f>
        <v>21719</v>
      </c>
      <c r="S14" s="73">
        <f>+J14+R14</f>
        <v>81315</v>
      </c>
    </row>
    <row r="15" spans="1:27" s="4" customFormat="1" ht="12.75" customHeight="1">
      <c r="A15" s="8">
        <f t="shared" si="2"/>
        <v>8</v>
      </c>
      <c r="B15" s="17">
        <v>42823</v>
      </c>
      <c r="C15" s="70" t="s">
        <v>527</v>
      </c>
      <c r="D15" s="14" t="s">
        <v>385</v>
      </c>
      <c r="E15" s="135" t="s">
        <v>0</v>
      </c>
      <c r="F15" s="5" t="s">
        <v>348</v>
      </c>
      <c r="G15" s="96">
        <v>73072</v>
      </c>
      <c r="H15" s="17">
        <v>46480</v>
      </c>
      <c r="I15" s="103">
        <v>0</v>
      </c>
      <c r="J15" s="73">
        <f t="shared" si="0"/>
        <v>73072</v>
      </c>
      <c r="K15" s="74">
        <f t="shared" si="1"/>
        <v>24735</v>
      </c>
      <c r="L15" s="75">
        <v>495</v>
      </c>
      <c r="M15" s="75">
        <v>0</v>
      </c>
      <c r="N15" s="75">
        <f>ROUND(J15*0.0145,0)</f>
        <v>1060</v>
      </c>
      <c r="O15" s="74">
        <v>187</v>
      </c>
      <c r="P15" s="75">
        <v>12977</v>
      </c>
      <c r="Q15" s="75">
        <v>459</v>
      </c>
      <c r="R15" s="75">
        <f>K15+L15+M15+N15+O15+P15+Q15</f>
        <v>39913</v>
      </c>
      <c r="S15" s="75">
        <f>J15+R15</f>
        <v>112985</v>
      </c>
    </row>
    <row r="16" spans="1:27" s="4" customFormat="1" ht="12.75" customHeight="1">
      <c r="A16" s="8">
        <f t="shared" si="2"/>
        <v>9</v>
      </c>
      <c r="B16" s="17">
        <v>45103</v>
      </c>
      <c r="C16" s="30" t="s">
        <v>396</v>
      </c>
      <c r="D16" s="37" t="s">
        <v>397</v>
      </c>
      <c r="E16" s="135" t="s">
        <v>0</v>
      </c>
      <c r="F16" s="5" t="s">
        <v>398</v>
      </c>
      <c r="G16" s="96">
        <v>45262</v>
      </c>
      <c r="H16" s="17">
        <v>46252</v>
      </c>
      <c r="I16" s="103">
        <v>264</v>
      </c>
      <c r="J16" s="73">
        <f t="shared" si="0"/>
        <v>45526</v>
      </c>
      <c r="K16" s="74">
        <f t="shared" si="1"/>
        <v>15411</v>
      </c>
      <c r="L16" s="75">
        <v>495</v>
      </c>
      <c r="M16" s="75">
        <v>0</v>
      </c>
      <c r="N16" s="75">
        <f>ROUND(J16*0.0145,0)</f>
        <v>660</v>
      </c>
      <c r="O16" s="74">
        <v>187</v>
      </c>
      <c r="P16" s="79">
        <v>0</v>
      </c>
      <c r="Q16" s="79">
        <v>0</v>
      </c>
      <c r="R16" s="75">
        <f>K16+L16+M16+N16+O16+P16+Q16</f>
        <v>16753</v>
      </c>
      <c r="S16" s="75">
        <f>J16+R16</f>
        <v>62279</v>
      </c>
    </row>
    <row r="17" spans="1:27" s="4" customFormat="1" ht="12.75" customHeight="1">
      <c r="A17" s="8">
        <f t="shared" si="2"/>
        <v>10</v>
      </c>
      <c r="B17" s="17">
        <v>45852</v>
      </c>
      <c r="C17" s="14" t="s">
        <v>440</v>
      </c>
      <c r="D17" s="14" t="s">
        <v>441</v>
      </c>
      <c r="E17" s="135" t="s">
        <v>0</v>
      </c>
      <c r="F17" s="5" t="s">
        <v>372</v>
      </c>
      <c r="G17" s="96">
        <v>34886</v>
      </c>
      <c r="H17" s="17">
        <v>46217</v>
      </c>
      <c r="I17" s="103">
        <v>305</v>
      </c>
      <c r="J17" s="73">
        <f t="shared" si="0"/>
        <v>35191</v>
      </c>
      <c r="K17" s="76">
        <f t="shared" si="1"/>
        <v>11912</v>
      </c>
      <c r="L17" s="75">
        <v>495</v>
      </c>
      <c r="M17" s="73">
        <v>0</v>
      </c>
      <c r="N17" s="73">
        <f>ROUND(J17*0.0145,0)</f>
        <v>510</v>
      </c>
      <c r="O17" s="74">
        <v>187</v>
      </c>
      <c r="P17" s="73">
        <v>0</v>
      </c>
      <c r="Q17" s="73">
        <v>0</v>
      </c>
      <c r="R17" s="73">
        <f>K17+L17+M17+N17+O17+P17+Q17</f>
        <v>13104</v>
      </c>
      <c r="S17" s="73">
        <f>J17+R17</f>
        <v>48295</v>
      </c>
    </row>
    <row r="18" spans="1:27" s="4" customFormat="1" ht="12.75" customHeight="1">
      <c r="A18" s="8">
        <f t="shared" si="2"/>
        <v>11</v>
      </c>
      <c r="B18" s="17">
        <v>45361</v>
      </c>
      <c r="C18" s="14" t="s">
        <v>417</v>
      </c>
      <c r="D18" s="14" t="s">
        <v>418</v>
      </c>
      <c r="E18" s="135" t="s">
        <v>0</v>
      </c>
      <c r="F18" s="5" t="s">
        <v>419</v>
      </c>
      <c r="G18" s="96">
        <v>48894</v>
      </c>
      <c r="H18" s="17">
        <v>46235</v>
      </c>
      <c r="I18" s="103">
        <v>259</v>
      </c>
      <c r="J18" s="73">
        <f t="shared" si="0"/>
        <v>49153</v>
      </c>
      <c r="K18" s="76">
        <f t="shared" si="1"/>
        <v>16638</v>
      </c>
      <c r="L18" s="73">
        <v>495</v>
      </c>
      <c r="M18" s="73">
        <v>0</v>
      </c>
      <c r="N18" s="73">
        <f>ROUND(J18*0.0145,0)</f>
        <v>713</v>
      </c>
      <c r="O18" s="76">
        <v>187</v>
      </c>
      <c r="P18" s="73">
        <v>8551</v>
      </c>
      <c r="Q18" s="73">
        <v>342</v>
      </c>
      <c r="R18" s="73">
        <f>K18+L18+M18+N18+O18+P18+Q18</f>
        <v>26926</v>
      </c>
      <c r="S18" s="73">
        <f>J18+R18</f>
        <v>76079</v>
      </c>
    </row>
    <row r="19" spans="1:27" s="4" customFormat="1" ht="12.75" customHeight="1">
      <c r="A19" s="8">
        <f t="shared" si="2"/>
        <v>12</v>
      </c>
      <c r="B19" s="17">
        <v>33959</v>
      </c>
      <c r="C19" s="14" t="s">
        <v>342</v>
      </c>
      <c r="D19" s="14" t="s">
        <v>343</v>
      </c>
      <c r="E19" s="135" t="s">
        <v>0</v>
      </c>
      <c r="F19" s="5" t="s">
        <v>344</v>
      </c>
      <c r="G19" s="96">
        <v>86219</v>
      </c>
      <c r="H19" s="17">
        <v>46102</v>
      </c>
      <c r="I19" s="103">
        <v>1596</v>
      </c>
      <c r="J19" s="73">
        <f t="shared" si="0"/>
        <v>87815</v>
      </c>
      <c r="K19" s="74">
        <f t="shared" si="1"/>
        <v>29725</v>
      </c>
      <c r="L19" s="75">
        <v>495</v>
      </c>
      <c r="M19" s="75">
        <v>0</v>
      </c>
      <c r="N19" s="75">
        <f>ROUND(J19*0.0145,0)</f>
        <v>1273</v>
      </c>
      <c r="O19" s="74">
        <v>187</v>
      </c>
      <c r="P19" s="75">
        <v>4141</v>
      </c>
      <c r="Q19" s="75">
        <v>373</v>
      </c>
      <c r="R19" s="75">
        <f>K19+L19+M19+N19+O19+P19+Q19</f>
        <v>36194</v>
      </c>
      <c r="S19" s="75">
        <f>J19+R19</f>
        <v>124009</v>
      </c>
    </row>
    <row r="20" spans="1:27" s="4" customFormat="1" ht="12.75" customHeight="1">
      <c r="A20" s="8">
        <f t="shared" si="2"/>
        <v>13</v>
      </c>
      <c r="B20" s="19">
        <v>32020</v>
      </c>
      <c r="C20" s="14" t="s">
        <v>8</v>
      </c>
      <c r="D20" s="14" t="s">
        <v>9</v>
      </c>
      <c r="E20" s="135" t="s">
        <v>0</v>
      </c>
      <c r="F20" s="5" t="s">
        <v>10</v>
      </c>
      <c r="G20" s="73">
        <f>+ROUND(167109.67,0)</f>
        <v>167110</v>
      </c>
      <c r="H20" s="32"/>
      <c r="I20" s="76">
        <v>0</v>
      </c>
      <c r="J20" s="73">
        <f t="shared" si="0"/>
        <v>167110</v>
      </c>
      <c r="K20" s="76">
        <f t="shared" si="1"/>
        <v>56567</v>
      </c>
      <c r="L20" s="73">
        <v>495</v>
      </c>
      <c r="M20" s="73">
        <v>0</v>
      </c>
      <c r="N20" s="73">
        <f>+ROUND(J20*0.0145,0)</f>
        <v>2423</v>
      </c>
      <c r="O20" s="76">
        <v>187</v>
      </c>
      <c r="P20" s="73">
        <v>21217</v>
      </c>
      <c r="Q20" s="73">
        <v>742</v>
      </c>
      <c r="R20" s="73">
        <f>+K20+L20+M20+N20+O20+P20+Q20</f>
        <v>81631</v>
      </c>
      <c r="S20" s="73">
        <f>+J20+R20</f>
        <v>248741</v>
      </c>
    </row>
    <row r="21" spans="1:27" s="4" customFormat="1" ht="12.75" customHeight="1">
      <c r="A21" s="8">
        <f t="shared" si="2"/>
        <v>14</v>
      </c>
      <c r="B21" s="16" t="s">
        <v>531</v>
      </c>
      <c r="C21" s="37" t="s">
        <v>461</v>
      </c>
      <c r="D21" s="37" t="s">
        <v>462</v>
      </c>
      <c r="E21" s="132" t="s">
        <v>585</v>
      </c>
      <c r="F21" s="9" t="s">
        <v>463</v>
      </c>
      <c r="G21" s="80">
        <v>27958</v>
      </c>
      <c r="H21" s="16">
        <v>46418</v>
      </c>
      <c r="I21" s="82">
        <v>0</v>
      </c>
      <c r="J21" s="73">
        <f t="shared" si="0"/>
        <v>27958</v>
      </c>
      <c r="K21" s="76">
        <f t="shared" si="1"/>
        <v>9464</v>
      </c>
      <c r="L21" s="80">
        <v>495</v>
      </c>
      <c r="M21" s="81">
        <v>0</v>
      </c>
      <c r="N21" s="73">
        <f>+ROUND((J21*0.0145),0)</f>
        <v>405</v>
      </c>
      <c r="O21" s="82">
        <v>187</v>
      </c>
      <c r="P21" s="80">
        <v>0</v>
      </c>
      <c r="Q21" s="80">
        <v>0</v>
      </c>
      <c r="R21" s="81">
        <f>+K21+L21+M21+N21+O21+P21+Q21</f>
        <v>10551</v>
      </c>
      <c r="S21" s="81">
        <f>+J21+R21</f>
        <v>38509</v>
      </c>
    </row>
    <row r="22" spans="1:27" s="4" customFormat="1" ht="12.75" customHeight="1">
      <c r="A22" s="8">
        <f t="shared" si="2"/>
        <v>15</v>
      </c>
      <c r="B22" s="16" t="s">
        <v>532</v>
      </c>
      <c r="C22" s="37" t="s">
        <v>458</v>
      </c>
      <c r="D22" s="37" t="s">
        <v>459</v>
      </c>
      <c r="E22" s="132" t="s">
        <v>585</v>
      </c>
      <c r="F22" s="9" t="s">
        <v>460</v>
      </c>
      <c r="G22" s="80">
        <v>43128</v>
      </c>
      <c r="H22" s="16">
        <v>46579</v>
      </c>
      <c r="I22" s="82">
        <v>0</v>
      </c>
      <c r="J22" s="73">
        <f t="shared" si="0"/>
        <v>43128</v>
      </c>
      <c r="K22" s="76">
        <f t="shared" si="1"/>
        <v>14599</v>
      </c>
      <c r="L22" s="80">
        <v>495</v>
      </c>
      <c r="M22" s="81">
        <v>0</v>
      </c>
      <c r="N22" s="73">
        <f>+ROUND((J22*0.0145),0)</f>
        <v>625</v>
      </c>
      <c r="O22" s="82">
        <v>187</v>
      </c>
      <c r="P22" s="80">
        <v>8150</v>
      </c>
      <c r="Q22" s="80">
        <v>373</v>
      </c>
      <c r="R22" s="81">
        <f>+K22+L22+M22+N22+O22+P22+Q22</f>
        <v>24429</v>
      </c>
      <c r="S22" s="81">
        <f>+J22+R22</f>
        <v>67557</v>
      </c>
    </row>
    <row r="23" spans="1:27" s="4" customFormat="1" ht="12.75" customHeight="1">
      <c r="A23" s="8">
        <f t="shared" si="2"/>
        <v>16</v>
      </c>
      <c r="B23" s="19">
        <v>34121</v>
      </c>
      <c r="C23" s="18" t="s">
        <v>412</v>
      </c>
      <c r="D23" s="18" t="s">
        <v>413</v>
      </c>
      <c r="E23" s="135" t="s">
        <v>0</v>
      </c>
      <c r="F23" s="6" t="s">
        <v>414</v>
      </c>
      <c r="G23" s="97">
        <v>64354</v>
      </c>
      <c r="H23" s="19">
        <v>46582</v>
      </c>
      <c r="I23" s="104">
        <v>0</v>
      </c>
      <c r="J23" s="73">
        <f t="shared" si="0"/>
        <v>64354</v>
      </c>
      <c r="K23" s="76">
        <f t="shared" si="1"/>
        <v>21784</v>
      </c>
      <c r="L23" s="75">
        <v>495</v>
      </c>
      <c r="M23" s="73">
        <v>0</v>
      </c>
      <c r="N23" s="73">
        <f t="shared" ref="N23:N34" si="3">ROUND(J23*0.0145,0)</f>
        <v>933</v>
      </c>
      <c r="O23" s="73">
        <v>187</v>
      </c>
      <c r="P23" s="75">
        <v>8551</v>
      </c>
      <c r="Q23" s="75">
        <v>342</v>
      </c>
      <c r="R23" s="73">
        <f t="shared" ref="R23:R34" si="4">K23+L23+M23+N23+O23+P23+Q23</f>
        <v>32292</v>
      </c>
      <c r="S23" s="73">
        <f t="shared" ref="S23:S34" si="5">J23+R23</f>
        <v>96646</v>
      </c>
    </row>
    <row r="24" spans="1:27" s="4" customFormat="1" ht="12.75" customHeight="1">
      <c r="A24" s="8">
        <f t="shared" si="2"/>
        <v>17</v>
      </c>
      <c r="B24" s="17">
        <v>44865</v>
      </c>
      <c r="C24" s="30" t="s">
        <v>339</v>
      </c>
      <c r="D24" s="36" t="s">
        <v>340</v>
      </c>
      <c r="E24" s="135" t="s">
        <v>0</v>
      </c>
      <c r="F24" s="5" t="s">
        <v>387</v>
      </c>
      <c r="G24" s="96">
        <v>46256</v>
      </c>
      <c r="H24" s="17">
        <v>46326</v>
      </c>
      <c r="I24" s="103">
        <v>0</v>
      </c>
      <c r="J24" s="73">
        <f t="shared" si="0"/>
        <v>46256</v>
      </c>
      <c r="K24" s="74">
        <f t="shared" si="1"/>
        <v>15658</v>
      </c>
      <c r="L24" s="74">
        <v>495</v>
      </c>
      <c r="M24" s="75">
        <v>0</v>
      </c>
      <c r="N24" s="74">
        <f t="shared" si="3"/>
        <v>671</v>
      </c>
      <c r="O24" s="74">
        <v>187</v>
      </c>
      <c r="P24" s="75">
        <v>15290</v>
      </c>
      <c r="Q24" s="75">
        <v>554</v>
      </c>
      <c r="R24" s="75">
        <f t="shared" si="4"/>
        <v>32855</v>
      </c>
      <c r="S24" s="75">
        <f t="shared" si="5"/>
        <v>79111</v>
      </c>
    </row>
    <row r="25" spans="1:27" s="4" customFormat="1" ht="12.75" customHeight="1">
      <c r="A25" s="8">
        <f t="shared" si="2"/>
        <v>18</v>
      </c>
      <c r="B25" s="17">
        <v>45488</v>
      </c>
      <c r="C25" s="30" t="s">
        <v>339</v>
      </c>
      <c r="D25" s="36" t="s">
        <v>354</v>
      </c>
      <c r="E25" s="135" t="s">
        <v>0</v>
      </c>
      <c r="F25" s="5" t="s">
        <v>355</v>
      </c>
      <c r="G25" s="96">
        <v>42940</v>
      </c>
      <c r="H25" s="17">
        <v>46218</v>
      </c>
      <c r="I25" s="103">
        <v>407</v>
      </c>
      <c r="J25" s="73">
        <f t="shared" si="0"/>
        <v>43347</v>
      </c>
      <c r="K25" s="76">
        <f t="shared" si="1"/>
        <v>14673</v>
      </c>
      <c r="L25" s="73">
        <v>495</v>
      </c>
      <c r="M25" s="73">
        <v>0</v>
      </c>
      <c r="N25" s="73">
        <f t="shared" si="3"/>
        <v>629</v>
      </c>
      <c r="O25" s="76">
        <v>187</v>
      </c>
      <c r="P25" s="73">
        <v>4141</v>
      </c>
      <c r="Q25" s="73">
        <v>373</v>
      </c>
      <c r="R25" s="73">
        <f t="shared" si="4"/>
        <v>20498</v>
      </c>
      <c r="S25" s="73">
        <f t="shared" si="5"/>
        <v>63845</v>
      </c>
    </row>
    <row r="26" spans="1:27" s="4" customFormat="1" ht="12.75" customHeight="1">
      <c r="A26" s="8">
        <f t="shared" si="2"/>
        <v>19</v>
      </c>
      <c r="B26" s="17">
        <v>45712</v>
      </c>
      <c r="C26" s="30" t="s">
        <v>339</v>
      </c>
      <c r="D26" s="33" t="s">
        <v>364</v>
      </c>
      <c r="E26" s="135" t="s">
        <v>0</v>
      </c>
      <c r="F26" s="5" t="s">
        <v>341</v>
      </c>
      <c r="G26" s="98">
        <v>44567</v>
      </c>
      <c r="H26" s="17">
        <v>46283</v>
      </c>
      <c r="I26" s="103">
        <v>141</v>
      </c>
      <c r="J26" s="73">
        <f t="shared" si="0"/>
        <v>44708</v>
      </c>
      <c r="K26" s="76">
        <f t="shared" si="1"/>
        <v>15134</v>
      </c>
      <c r="L26" s="73">
        <v>495</v>
      </c>
      <c r="M26" s="73">
        <v>0</v>
      </c>
      <c r="N26" s="73">
        <f t="shared" si="3"/>
        <v>648</v>
      </c>
      <c r="O26" s="73">
        <v>187</v>
      </c>
      <c r="P26" s="73">
        <v>8150</v>
      </c>
      <c r="Q26" s="73">
        <v>373</v>
      </c>
      <c r="R26" s="73">
        <f t="shared" si="4"/>
        <v>24987</v>
      </c>
      <c r="S26" s="73">
        <f t="shared" si="5"/>
        <v>69695</v>
      </c>
    </row>
    <row r="27" spans="1:27" s="4" customFormat="1" ht="12.75" customHeight="1">
      <c r="A27" s="8">
        <f t="shared" si="2"/>
        <v>20</v>
      </c>
      <c r="B27" s="21">
        <v>44865</v>
      </c>
      <c r="C27" s="20" t="s">
        <v>339</v>
      </c>
      <c r="D27" s="25" t="s">
        <v>365</v>
      </c>
      <c r="E27" s="135" t="s">
        <v>0</v>
      </c>
      <c r="F27" s="12" t="s">
        <v>387</v>
      </c>
      <c r="G27" s="99">
        <v>46256</v>
      </c>
      <c r="H27" s="21">
        <v>46325</v>
      </c>
      <c r="I27" s="99">
        <v>0</v>
      </c>
      <c r="J27" s="73">
        <f t="shared" si="0"/>
        <v>46256</v>
      </c>
      <c r="K27" s="76">
        <f t="shared" si="1"/>
        <v>15658</v>
      </c>
      <c r="L27" s="73">
        <v>495</v>
      </c>
      <c r="M27" s="73">
        <v>0</v>
      </c>
      <c r="N27" s="73">
        <f t="shared" si="3"/>
        <v>671</v>
      </c>
      <c r="O27" s="73">
        <v>187</v>
      </c>
      <c r="P27" s="75">
        <v>12977</v>
      </c>
      <c r="Q27" s="75">
        <v>459</v>
      </c>
      <c r="R27" s="73">
        <f t="shared" si="4"/>
        <v>30447</v>
      </c>
      <c r="S27" s="73">
        <f t="shared" si="5"/>
        <v>76703</v>
      </c>
    </row>
    <row r="28" spans="1:27" ht="12.75" customHeight="1">
      <c r="A28" s="8">
        <f t="shared" si="2"/>
        <v>21</v>
      </c>
      <c r="B28" s="21">
        <v>44865</v>
      </c>
      <c r="C28" s="38" t="s">
        <v>366</v>
      </c>
      <c r="D28" s="39" t="s">
        <v>367</v>
      </c>
      <c r="E28" s="135" t="s">
        <v>0</v>
      </c>
      <c r="F28" s="40" t="s">
        <v>387</v>
      </c>
      <c r="G28" s="100">
        <v>46256</v>
      </c>
      <c r="H28" s="41">
        <v>46325</v>
      </c>
      <c r="I28" s="100">
        <v>0</v>
      </c>
      <c r="J28" s="73">
        <f t="shared" si="0"/>
        <v>46256</v>
      </c>
      <c r="K28" s="83">
        <f t="shared" si="1"/>
        <v>15658</v>
      </c>
      <c r="L28" s="83">
        <v>495</v>
      </c>
      <c r="M28" s="83">
        <v>0</v>
      </c>
      <c r="N28" s="83">
        <f t="shared" si="3"/>
        <v>671</v>
      </c>
      <c r="O28" s="83">
        <v>187</v>
      </c>
      <c r="P28" s="84">
        <v>4141</v>
      </c>
      <c r="Q28" s="84">
        <v>373</v>
      </c>
      <c r="R28" s="83">
        <f t="shared" si="4"/>
        <v>21525</v>
      </c>
      <c r="S28" s="83">
        <f t="shared" si="5"/>
        <v>67781</v>
      </c>
    </row>
    <row r="29" spans="1:27" ht="12.75" customHeight="1">
      <c r="A29" s="8">
        <f t="shared" si="2"/>
        <v>22</v>
      </c>
      <c r="B29" s="17">
        <v>43661</v>
      </c>
      <c r="C29" s="14" t="s">
        <v>349</v>
      </c>
      <c r="D29" s="33" t="s">
        <v>350</v>
      </c>
      <c r="E29" s="135" t="s">
        <v>0</v>
      </c>
      <c r="F29" s="6" t="s">
        <v>351</v>
      </c>
      <c r="G29" s="97">
        <v>56578</v>
      </c>
      <c r="H29" s="41">
        <v>46235</v>
      </c>
      <c r="I29" s="99">
        <v>299</v>
      </c>
      <c r="J29" s="73">
        <f t="shared" si="0"/>
        <v>56877</v>
      </c>
      <c r="K29" s="83">
        <f t="shared" si="1"/>
        <v>19253</v>
      </c>
      <c r="L29" s="83">
        <v>495</v>
      </c>
      <c r="M29" s="83">
        <v>0</v>
      </c>
      <c r="N29" s="83">
        <f t="shared" si="3"/>
        <v>825</v>
      </c>
      <c r="O29" s="83">
        <v>187</v>
      </c>
      <c r="P29" s="85">
        <v>4141</v>
      </c>
      <c r="Q29" s="85">
        <v>373</v>
      </c>
      <c r="R29" s="83">
        <f t="shared" si="4"/>
        <v>25274</v>
      </c>
      <c r="S29" s="83">
        <f t="shared" si="5"/>
        <v>82151</v>
      </c>
      <c r="T29" s="4"/>
      <c r="U29" s="4"/>
      <c r="V29" s="4"/>
      <c r="W29" s="4"/>
      <c r="X29" s="4"/>
      <c r="Y29" s="4"/>
      <c r="Z29" s="4"/>
      <c r="AA29" s="4"/>
    </row>
    <row r="30" spans="1:27" ht="12.75" customHeight="1">
      <c r="A30" s="8">
        <f t="shared" si="2"/>
        <v>23</v>
      </c>
      <c r="B30" s="17">
        <v>40087</v>
      </c>
      <c r="C30" s="14" t="s">
        <v>345</v>
      </c>
      <c r="D30" s="14" t="s">
        <v>346</v>
      </c>
      <c r="E30" s="135" t="s">
        <v>0</v>
      </c>
      <c r="F30" s="5" t="s">
        <v>29</v>
      </c>
      <c r="G30" s="96">
        <v>80251</v>
      </c>
      <c r="H30" s="41">
        <v>46368</v>
      </c>
      <c r="I30" s="102">
        <v>0</v>
      </c>
      <c r="J30" s="73">
        <f t="shared" si="0"/>
        <v>80251</v>
      </c>
      <c r="K30" s="85">
        <f t="shared" si="1"/>
        <v>27165</v>
      </c>
      <c r="L30" s="85">
        <v>495</v>
      </c>
      <c r="M30" s="85">
        <v>0</v>
      </c>
      <c r="N30" s="85">
        <f t="shared" si="3"/>
        <v>1164</v>
      </c>
      <c r="O30" s="85">
        <v>187</v>
      </c>
      <c r="P30" s="85">
        <v>4141</v>
      </c>
      <c r="Q30" s="85">
        <v>373</v>
      </c>
      <c r="R30" s="85">
        <f t="shared" si="4"/>
        <v>33525</v>
      </c>
      <c r="S30" s="85">
        <f t="shared" si="5"/>
        <v>113776</v>
      </c>
      <c r="T30" s="4"/>
      <c r="U30" s="4"/>
      <c r="V30" s="4"/>
      <c r="W30" s="4"/>
      <c r="X30" s="4"/>
      <c r="Y30" s="4"/>
      <c r="Z30" s="4"/>
      <c r="AA30" s="4"/>
    </row>
    <row r="31" spans="1:27">
      <c r="A31" s="8">
        <f t="shared" si="2"/>
        <v>24</v>
      </c>
      <c r="B31" s="116">
        <v>38761</v>
      </c>
      <c r="C31" s="117" t="s">
        <v>345</v>
      </c>
      <c r="D31" s="118" t="s">
        <v>347</v>
      </c>
      <c r="E31" s="135" t="s">
        <v>0</v>
      </c>
      <c r="F31" s="6" t="s">
        <v>515</v>
      </c>
      <c r="G31" s="97">
        <v>75392</v>
      </c>
      <c r="H31" s="21">
        <v>46771</v>
      </c>
      <c r="I31" s="99">
        <v>0</v>
      </c>
      <c r="J31" s="73">
        <f t="shared" si="0"/>
        <v>75392</v>
      </c>
      <c r="K31" s="83">
        <f t="shared" si="1"/>
        <v>25520</v>
      </c>
      <c r="L31" s="83">
        <v>495</v>
      </c>
      <c r="M31" s="83">
        <v>0</v>
      </c>
      <c r="N31" s="83">
        <f t="shared" si="3"/>
        <v>1093</v>
      </c>
      <c r="O31" s="83">
        <v>187</v>
      </c>
      <c r="P31" s="85">
        <v>9794</v>
      </c>
      <c r="Q31" s="85">
        <v>742</v>
      </c>
      <c r="R31" s="83">
        <f t="shared" si="4"/>
        <v>37831</v>
      </c>
      <c r="S31" s="83">
        <f t="shared" si="5"/>
        <v>113223</v>
      </c>
      <c r="T31" s="4"/>
      <c r="U31" s="4"/>
      <c r="V31" s="4"/>
      <c r="W31" s="4"/>
      <c r="X31" s="4"/>
      <c r="Y31" s="4"/>
      <c r="Z31" s="4"/>
      <c r="AA31" s="4"/>
    </row>
    <row r="32" spans="1:27">
      <c r="A32" s="8">
        <f t="shared" si="2"/>
        <v>25</v>
      </c>
      <c r="B32" s="21">
        <v>42968</v>
      </c>
      <c r="C32" s="20" t="s">
        <v>345</v>
      </c>
      <c r="D32" s="25" t="s">
        <v>352</v>
      </c>
      <c r="E32" s="135" t="s">
        <v>0</v>
      </c>
      <c r="F32" s="112" t="s">
        <v>353</v>
      </c>
      <c r="G32" s="97">
        <v>61401</v>
      </c>
      <c r="H32" s="21">
        <v>46235</v>
      </c>
      <c r="I32" s="99">
        <v>388</v>
      </c>
      <c r="J32" s="73">
        <f t="shared" si="0"/>
        <v>61789</v>
      </c>
      <c r="K32" s="83">
        <f t="shared" si="1"/>
        <v>20916</v>
      </c>
      <c r="L32" s="83">
        <v>495</v>
      </c>
      <c r="M32" s="83">
        <v>0</v>
      </c>
      <c r="N32" s="83">
        <f t="shared" si="3"/>
        <v>896</v>
      </c>
      <c r="O32" s="83">
        <v>187</v>
      </c>
      <c r="P32" s="85">
        <v>4141</v>
      </c>
      <c r="Q32" s="85">
        <v>373</v>
      </c>
      <c r="R32" s="83">
        <f t="shared" si="4"/>
        <v>27008</v>
      </c>
      <c r="S32" s="83">
        <f t="shared" si="5"/>
        <v>88797</v>
      </c>
      <c r="T32" s="4"/>
      <c r="U32" s="4"/>
      <c r="V32" s="4"/>
      <c r="W32" s="4"/>
      <c r="X32" s="4"/>
      <c r="Y32" s="4"/>
      <c r="Z32" s="4"/>
      <c r="AA32" s="4"/>
    </row>
    <row r="33" spans="1:19">
      <c r="A33" s="8">
        <f t="shared" si="2"/>
        <v>26</v>
      </c>
      <c r="B33" s="21">
        <v>45488</v>
      </c>
      <c r="C33" s="20" t="s">
        <v>369</v>
      </c>
      <c r="D33" s="25" t="s">
        <v>370</v>
      </c>
      <c r="E33" s="135" t="s">
        <v>0</v>
      </c>
      <c r="F33" s="113" t="s">
        <v>371</v>
      </c>
      <c r="G33" s="101">
        <v>34853</v>
      </c>
      <c r="H33" s="41">
        <v>46218</v>
      </c>
      <c r="I33" s="101">
        <v>330</v>
      </c>
      <c r="J33" s="73">
        <f t="shared" si="0"/>
        <v>35183</v>
      </c>
      <c r="K33" s="83">
        <f t="shared" si="1"/>
        <v>11909</v>
      </c>
      <c r="L33" s="83">
        <v>495</v>
      </c>
      <c r="M33" s="83">
        <v>0</v>
      </c>
      <c r="N33" s="83">
        <f t="shared" si="3"/>
        <v>510</v>
      </c>
      <c r="O33" s="83">
        <v>187</v>
      </c>
      <c r="P33" s="86">
        <v>8150</v>
      </c>
      <c r="Q33" s="86">
        <v>373</v>
      </c>
      <c r="R33" s="83">
        <f t="shared" si="4"/>
        <v>21624</v>
      </c>
      <c r="S33" s="83">
        <f t="shared" si="5"/>
        <v>56807</v>
      </c>
    </row>
    <row r="34" spans="1:19">
      <c r="A34" s="8">
        <f t="shared" si="2"/>
        <v>27</v>
      </c>
      <c r="B34" s="24">
        <v>45495</v>
      </c>
      <c r="C34" s="20" t="s">
        <v>369</v>
      </c>
      <c r="D34" s="20" t="s">
        <v>390</v>
      </c>
      <c r="E34" s="135" t="s">
        <v>0</v>
      </c>
      <c r="F34" s="114" t="s">
        <v>338</v>
      </c>
      <c r="G34" s="102">
        <v>33581</v>
      </c>
      <c r="H34" s="21">
        <v>46225</v>
      </c>
      <c r="I34" s="102">
        <v>318</v>
      </c>
      <c r="J34" s="73">
        <f t="shared" si="0"/>
        <v>33899</v>
      </c>
      <c r="K34" s="85">
        <f t="shared" si="1"/>
        <v>11475</v>
      </c>
      <c r="L34" s="85">
        <v>495</v>
      </c>
      <c r="M34" s="85">
        <v>0</v>
      </c>
      <c r="N34" s="85">
        <f t="shared" si="3"/>
        <v>492</v>
      </c>
      <c r="O34" s="85">
        <v>187</v>
      </c>
      <c r="P34" s="85">
        <v>0</v>
      </c>
      <c r="Q34" s="85">
        <v>0</v>
      </c>
      <c r="R34" s="85">
        <f t="shared" si="4"/>
        <v>12649</v>
      </c>
      <c r="S34" s="85">
        <f t="shared" si="5"/>
        <v>46548</v>
      </c>
    </row>
    <row r="35" spans="1:19">
      <c r="A35" s="8">
        <f t="shared" si="2"/>
        <v>28</v>
      </c>
      <c r="B35" s="44" t="s">
        <v>533</v>
      </c>
      <c r="C35" s="43" t="s">
        <v>455</v>
      </c>
      <c r="D35" s="43" t="s">
        <v>456</v>
      </c>
      <c r="E35" s="132" t="s">
        <v>585</v>
      </c>
      <c r="F35" s="115" t="s">
        <v>457</v>
      </c>
      <c r="G35" s="87">
        <v>37608</v>
      </c>
      <c r="H35" s="44">
        <v>46512</v>
      </c>
      <c r="I35" s="87">
        <v>0</v>
      </c>
      <c r="J35" s="73">
        <f t="shared" si="0"/>
        <v>37608</v>
      </c>
      <c r="K35" s="83">
        <f t="shared" si="1"/>
        <v>12730</v>
      </c>
      <c r="L35" s="87">
        <v>495</v>
      </c>
      <c r="M35" s="88">
        <v>0</v>
      </c>
      <c r="N35" s="83">
        <f>+ROUND((J35*0.0145),0)</f>
        <v>545</v>
      </c>
      <c r="O35" s="87">
        <v>187</v>
      </c>
      <c r="P35" s="87">
        <v>0</v>
      </c>
      <c r="Q35" s="87">
        <v>0</v>
      </c>
      <c r="R35" s="88">
        <f t="shared" ref="R35:R40" si="6">+K35+L35+M35+N35+O35+P35+Q35</f>
        <v>13957</v>
      </c>
      <c r="S35" s="88">
        <f t="shared" ref="S35:S40" si="7">+J35+R35</f>
        <v>51565</v>
      </c>
    </row>
    <row r="36" spans="1:19">
      <c r="A36" s="8">
        <f t="shared" si="2"/>
        <v>29</v>
      </c>
      <c r="B36" s="21">
        <v>35401</v>
      </c>
      <c r="C36" s="20" t="s">
        <v>91</v>
      </c>
      <c r="D36" s="20" t="s">
        <v>92</v>
      </c>
      <c r="E36" s="135" t="s">
        <v>0</v>
      </c>
      <c r="F36" s="11" t="s">
        <v>93</v>
      </c>
      <c r="G36" s="102">
        <v>80119</v>
      </c>
      <c r="H36" s="21">
        <v>46505</v>
      </c>
      <c r="I36" s="102">
        <v>0</v>
      </c>
      <c r="J36" s="73">
        <f t="shared" si="0"/>
        <v>80119</v>
      </c>
      <c r="K36" s="83">
        <f t="shared" si="1"/>
        <v>27120</v>
      </c>
      <c r="L36" s="83">
        <v>495</v>
      </c>
      <c r="M36" s="83">
        <v>0</v>
      </c>
      <c r="N36" s="83">
        <f>+ROUND(J36*0.0145,0)</f>
        <v>1162</v>
      </c>
      <c r="O36" s="83">
        <v>187</v>
      </c>
      <c r="P36" s="83">
        <v>8150</v>
      </c>
      <c r="Q36" s="83">
        <v>373</v>
      </c>
      <c r="R36" s="83">
        <f t="shared" si="6"/>
        <v>37487</v>
      </c>
      <c r="S36" s="83">
        <f t="shared" si="7"/>
        <v>117606</v>
      </c>
    </row>
    <row r="37" spans="1:19">
      <c r="A37" s="8">
        <f t="shared" si="2"/>
        <v>30</v>
      </c>
      <c r="B37" s="21">
        <v>45264</v>
      </c>
      <c r="C37" s="20" t="s">
        <v>91</v>
      </c>
      <c r="D37" s="20" t="s">
        <v>99</v>
      </c>
      <c r="E37" s="135" t="s">
        <v>0</v>
      </c>
      <c r="F37" s="11" t="s">
        <v>100</v>
      </c>
      <c r="G37" s="102">
        <v>44546</v>
      </c>
      <c r="H37" s="21">
        <v>46177</v>
      </c>
      <c r="I37" s="102">
        <v>550</v>
      </c>
      <c r="J37" s="73">
        <f t="shared" si="0"/>
        <v>45096</v>
      </c>
      <c r="K37" s="83">
        <f t="shared" si="1"/>
        <v>15265</v>
      </c>
      <c r="L37" s="83">
        <v>495</v>
      </c>
      <c r="M37" s="83">
        <v>0</v>
      </c>
      <c r="N37" s="83">
        <f>+ROUND(J37*0.0145,0)</f>
        <v>654</v>
      </c>
      <c r="O37" s="83">
        <v>187</v>
      </c>
      <c r="P37" s="83">
        <v>5978</v>
      </c>
      <c r="Q37" s="83">
        <v>0</v>
      </c>
      <c r="R37" s="83">
        <f t="shared" si="6"/>
        <v>22579</v>
      </c>
      <c r="S37" s="83">
        <f t="shared" si="7"/>
        <v>67675</v>
      </c>
    </row>
    <row r="38" spans="1:19">
      <c r="A38" s="8">
        <f t="shared" si="2"/>
        <v>31</v>
      </c>
      <c r="B38" s="21">
        <v>45320</v>
      </c>
      <c r="C38" s="20" t="s">
        <v>97</v>
      </c>
      <c r="D38" s="20" t="s">
        <v>98</v>
      </c>
      <c r="E38" s="135" t="s">
        <v>0</v>
      </c>
      <c r="F38" s="11" t="s">
        <v>498</v>
      </c>
      <c r="G38" s="102">
        <v>65178</v>
      </c>
      <c r="H38" s="21">
        <v>46781</v>
      </c>
      <c r="I38" s="102">
        <v>0</v>
      </c>
      <c r="J38" s="73">
        <f t="shared" si="0"/>
        <v>65178</v>
      </c>
      <c r="K38" s="83">
        <f t="shared" si="1"/>
        <v>22063</v>
      </c>
      <c r="L38" s="83">
        <v>495</v>
      </c>
      <c r="M38" s="83">
        <v>0</v>
      </c>
      <c r="N38" s="83">
        <f>+ROUND(J38*0.0145,0)</f>
        <v>945</v>
      </c>
      <c r="O38" s="83">
        <v>187</v>
      </c>
      <c r="P38" s="83">
        <v>12977</v>
      </c>
      <c r="Q38" s="83">
        <v>459</v>
      </c>
      <c r="R38" s="83">
        <f t="shared" si="6"/>
        <v>37126</v>
      </c>
      <c r="S38" s="83">
        <f t="shared" si="7"/>
        <v>102304</v>
      </c>
    </row>
    <row r="39" spans="1:19">
      <c r="A39" s="8">
        <f t="shared" si="2"/>
        <v>32</v>
      </c>
      <c r="B39" s="21">
        <v>42606</v>
      </c>
      <c r="C39" s="20" t="s">
        <v>94</v>
      </c>
      <c r="D39" s="20" t="s">
        <v>95</v>
      </c>
      <c r="E39" s="135" t="s">
        <v>0</v>
      </c>
      <c r="F39" s="11" t="s">
        <v>96</v>
      </c>
      <c r="G39" s="102">
        <v>53061</v>
      </c>
      <c r="H39" s="21">
        <v>46221</v>
      </c>
      <c r="I39" s="102">
        <v>474</v>
      </c>
      <c r="J39" s="73">
        <f t="shared" si="0"/>
        <v>53535</v>
      </c>
      <c r="K39" s="83">
        <f t="shared" si="1"/>
        <v>18122</v>
      </c>
      <c r="L39" s="83">
        <v>495</v>
      </c>
      <c r="M39" s="83">
        <v>0</v>
      </c>
      <c r="N39" s="83">
        <f>+ROUND(J39*0.0145,0)</f>
        <v>776</v>
      </c>
      <c r="O39" s="83">
        <v>187</v>
      </c>
      <c r="P39" s="83">
        <v>8150</v>
      </c>
      <c r="Q39" s="83">
        <v>373</v>
      </c>
      <c r="R39" s="83">
        <f t="shared" si="6"/>
        <v>28103</v>
      </c>
      <c r="S39" s="83">
        <f t="shared" si="7"/>
        <v>81638</v>
      </c>
    </row>
    <row r="40" spans="1:19">
      <c r="A40" s="8">
        <f t="shared" si="2"/>
        <v>33</v>
      </c>
      <c r="B40" s="21">
        <v>42324</v>
      </c>
      <c r="C40" s="20" t="s">
        <v>94</v>
      </c>
      <c r="D40" s="20" t="s">
        <v>101</v>
      </c>
      <c r="E40" s="135" t="s">
        <v>0</v>
      </c>
      <c r="F40" s="11" t="s">
        <v>102</v>
      </c>
      <c r="G40" s="102">
        <v>51166</v>
      </c>
      <c r="H40" s="21">
        <v>46106</v>
      </c>
      <c r="I40" s="102">
        <v>963</v>
      </c>
      <c r="J40" s="73">
        <f t="shared" si="0"/>
        <v>52129</v>
      </c>
      <c r="K40" s="83">
        <f t="shared" si="1"/>
        <v>17646</v>
      </c>
      <c r="L40" s="83">
        <v>495</v>
      </c>
      <c r="M40" s="83">
        <v>0</v>
      </c>
      <c r="N40" s="83">
        <f>+ROUND(J40*0.0145,0)</f>
        <v>756</v>
      </c>
      <c r="O40" s="83">
        <v>187</v>
      </c>
      <c r="P40" s="83">
        <v>8150</v>
      </c>
      <c r="Q40" s="83">
        <v>373</v>
      </c>
      <c r="R40" s="83">
        <f t="shared" si="6"/>
        <v>27607</v>
      </c>
      <c r="S40" s="83">
        <f t="shared" si="7"/>
        <v>79736</v>
      </c>
    </row>
    <row r="41" spans="1:19">
      <c r="A41" s="8">
        <f t="shared" si="2"/>
        <v>34</v>
      </c>
      <c r="B41" s="21">
        <v>43724</v>
      </c>
      <c r="C41" s="20" t="s">
        <v>358</v>
      </c>
      <c r="D41" s="25" t="s">
        <v>359</v>
      </c>
      <c r="E41" s="135" t="s">
        <v>0</v>
      </c>
      <c r="F41" s="12" t="s">
        <v>360</v>
      </c>
      <c r="G41" s="99">
        <v>43608</v>
      </c>
      <c r="H41" s="21">
        <v>46462</v>
      </c>
      <c r="I41" s="99">
        <v>0</v>
      </c>
      <c r="J41" s="73">
        <f t="shared" si="0"/>
        <v>43608</v>
      </c>
      <c r="K41" s="83">
        <f t="shared" si="1"/>
        <v>14761</v>
      </c>
      <c r="L41" s="83">
        <v>495</v>
      </c>
      <c r="M41" s="83">
        <v>0</v>
      </c>
      <c r="N41" s="83">
        <f t="shared" ref="N41:N51" si="8">ROUND(J41*0.0145,0)</f>
        <v>632</v>
      </c>
      <c r="O41" s="83">
        <v>187</v>
      </c>
      <c r="P41" s="85">
        <v>12977</v>
      </c>
      <c r="Q41" s="85">
        <v>459</v>
      </c>
      <c r="R41" s="83">
        <f t="shared" ref="R41:R51" si="9">K41+L41+M41+N41+O41+P41+Q41</f>
        <v>29511</v>
      </c>
      <c r="S41" s="83">
        <f t="shared" ref="S41:S51" si="10">J41+R41</f>
        <v>73119</v>
      </c>
    </row>
    <row r="42" spans="1:19">
      <c r="A42" s="8">
        <f t="shared" si="2"/>
        <v>35</v>
      </c>
      <c r="B42" s="21">
        <v>41785</v>
      </c>
      <c r="C42" s="20" t="s">
        <v>361</v>
      </c>
      <c r="D42" s="25" t="s">
        <v>362</v>
      </c>
      <c r="E42" s="135" t="s">
        <v>0</v>
      </c>
      <c r="F42" s="12" t="s">
        <v>363</v>
      </c>
      <c r="G42" s="99">
        <v>47891</v>
      </c>
      <c r="H42" s="21">
        <v>46119</v>
      </c>
      <c r="I42" s="99">
        <v>760</v>
      </c>
      <c r="J42" s="73">
        <f t="shared" si="0"/>
        <v>48651</v>
      </c>
      <c r="K42" s="83">
        <f t="shared" si="1"/>
        <v>16468</v>
      </c>
      <c r="L42" s="83">
        <v>495</v>
      </c>
      <c r="M42" s="83">
        <v>0</v>
      </c>
      <c r="N42" s="83">
        <f t="shared" si="8"/>
        <v>705</v>
      </c>
      <c r="O42" s="83">
        <v>187</v>
      </c>
      <c r="P42" s="85">
        <v>12977</v>
      </c>
      <c r="Q42" s="85">
        <v>459</v>
      </c>
      <c r="R42" s="83">
        <f t="shared" si="9"/>
        <v>31291</v>
      </c>
      <c r="S42" s="83">
        <f t="shared" si="10"/>
        <v>79942</v>
      </c>
    </row>
    <row r="43" spans="1:19">
      <c r="A43" s="8">
        <f t="shared" si="2"/>
        <v>36</v>
      </c>
      <c r="B43" s="21">
        <v>41137</v>
      </c>
      <c r="C43" s="20" t="s">
        <v>356</v>
      </c>
      <c r="D43" s="25" t="s">
        <v>357</v>
      </c>
      <c r="E43" s="135" t="s">
        <v>0</v>
      </c>
      <c r="F43" s="12" t="s">
        <v>503</v>
      </c>
      <c r="G43" s="99">
        <v>60844</v>
      </c>
      <c r="H43" s="21">
        <v>46661</v>
      </c>
      <c r="I43" s="99">
        <v>0</v>
      </c>
      <c r="J43" s="73">
        <f t="shared" si="0"/>
        <v>60844</v>
      </c>
      <c r="K43" s="83">
        <f t="shared" si="1"/>
        <v>20596</v>
      </c>
      <c r="L43" s="83">
        <v>495</v>
      </c>
      <c r="M43" s="83">
        <v>0</v>
      </c>
      <c r="N43" s="83">
        <f t="shared" si="8"/>
        <v>882</v>
      </c>
      <c r="O43" s="83">
        <v>187</v>
      </c>
      <c r="P43" s="85">
        <v>8150</v>
      </c>
      <c r="Q43" s="85">
        <v>373</v>
      </c>
      <c r="R43" s="83">
        <f t="shared" si="9"/>
        <v>30683</v>
      </c>
      <c r="S43" s="83">
        <f t="shared" si="10"/>
        <v>91527</v>
      </c>
    </row>
    <row r="44" spans="1:19">
      <c r="A44" s="8">
        <f t="shared" si="2"/>
        <v>37</v>
      </c>
      <c r="B44" s="21">
        <v>41820</v>
      </c>
      <c r="C44" s="20" t="s">
        <v>415</v>
      </c>
      <c r="D44" s="20" t="s">
        <v>416</v>
      </c>
      <c r="E44" s="135" t="s">
        <v>0</v>
      </c>
      <c r="F44" s="11" t="s">
        <v>26</v>
      </c>
      <c r="G44" s="102">
        <v>52047</v>
      </c>
      <c r="H44" s="21">
        <v>46386</v>
      </c>
      <c r="I44" s="102">
        <v>0</v>
      </c>
      <c r="J44" s="73">
        <f t="shared" si="0"/>
        <v>52047</v>
      </c>
      <c r="K44" s="83">
        <f t="shared" si="1"/>
        <v>17618</v>
      </c>
      <c r="L44" s="83">
        <v>495</v>
      </c>
      <c r="M44" s="83">
        <v>0</v>
      </c>
      <c r="N44" s="83">
        <f t="shared" si="8"/>
        <v>755</v>
      </c>
      <c r="O44" s="83">
        <v>187</v>
      </c>
      <c r="P44" s="83">
        <v>8310</v>
      </c>
      <c r="Q44" s="83">
        <v>486</v>
      </c>
      <c r="R44" s="83">
        <f t="shared" si="9"/>
        <v>27851</v>
      </c>
      <c r="S44" s="83">
        <f t="shared" si="10"/>
        <v>79898</v>
      </c>
    </row>
    <row r="45" spans="1:19">
      <c r="A45" s="8">
        <f t="shared" si="2"/>
        <v>38</v>
      </c>
      <c r="B45" s="21">
        <v>45832</v>
      </c>
      <c r="C45" s="20" t="s">
        <v>415</v>
      </c>
      <c r="D45" s="20" t="s">
        <v>534</v>
      </c>
      <c r="E45" s="135" t="s">
        <v>0</v>
      </c>
      <c r="F45" s="11" t="s">
        <v>579</v>
      </c>
      <c r="G45" s="102">
        <v>37913</v>
      </c>
      <c r="H45" s="21"/>
      <c r="I45" s="102">
        <v>0</v>
      </c>
      <c r="J45" s="73">
        <f t="shared" si="0"/>
        <v>37913</v>
      </c>
      <c r="K45" s="83">
        <f t="shared" si="1"/>
        <v>12834</v>
      </c>
      <c r="L45" s="83">
        <v>495</v>
      </c>
      <c r="M45" s="83">
        <v>0</v>
      </c>
      <c r="N45" s="83">
        <f t="shared" si="8"/>
        <v>550</v>
      </c>
      <c r="O45" s="83">
        <v>187</v>
      </c>
      <c r="P45" s="83">
        <v>0</v>
      </c>
      <c r="Q45" s="83">
        <v>0</v>
      </c>
      <c r="R45" s="83">
        <f t="shared" si="9"/>
        <v>14066</v>
      </c>
      <c r="S45" s="83">
        <f t="shared" si="10"/>
        <v>51979</v>
      </c>
    </row>
    <row r="46" spans="1:19">
      <c r="A46" s="8">
        <f t="shared" si="2"/>
        <v>39</v>
      </c>
      <c r="B46" s="23">
        <v>39734</v>
      </c>
      <c r="C46" s="22" t="s">
        <v>405</v>
      </c>
      <c r="D46" s="22" t="s">
        <v>406</v>
      </c>
      <c r="E46" s="135" t="s">
        <v>0</v>
      </c>
      <c r="F46" s="12" t="s">
        <v>506</v>
      </c>
      <c r="G46" s="99">
        <v>61941</v>
      </c>
      <c r="H46" s="23">
        <v>46701</v>
      </c>
      <c r="I46" s="99">
        <v>0</v>
      </c>
      <c r="J46" s="73">
        <f t="shared" si="0"/>
        <v>61941</v>
      </c>
      <c r="K46" s="83">
        <f t="shared" si="1"/>
        <v>20967</v>
      </c>
      <c r="L46" s="85">
        <v>495</v>
      </c>
      <c r="M46" s="83">
        <v>0</v>
      </c>
      <c r="N46" s="83">
        <f t="shared" si="8"/>
        <v>898</v>
      </c>
      <c r="O46" s="83">
        <v>187</v>
      </c>
      <c r="P46" s="85">
        <v>8150</v>
      </c>
      <c r="Q46" s="85">
        <v>373</v>
      </c>
      <c r="R46" s="83">
        <f t="shared" si="9"/>
        <v>31070</v>
      </c>
      <c r="S46" s="83">
        <f t="shared" si="10"/>
        <v>93011</v>
      </c>
    </row>
    <row r="47" spans="1:19">
      <c r="A47" s="8">
        <f t="shared" si="2"/>
        <v>40</v>
      </c>
      <c r="B47" s="23">
        <v>38411</v>
      </c>
      <c r="C47" s="22" t="s">
        <v>405</v>
      </c>
      <c r="D47" s="22" t="s">
        <v>407</v>
      </c>
      <c r="E47" s="135" t="s">
        <v>0</v>
      </c>
      <c r="F47" s="12" t="s">
        <v>508</v>
      </c>
      <c r="G47" s="99">
        <v>48417</v>
      </c>
      <c r="H47" s="23">
        <v>46811</v>
      </c>
      <c r="I47" s="99">
        <v>0</v>
      </c>
      <c r="J47" s="73">
        <f t="shared" si="0"/>
        <v>48417</v>
      </c>
      <c r="K47" s="83">
        <f t="shared" si="1"/>
        <v>16389</v>
      </c>
      <c r="L47" s="85">
        <v>495</v>
      </c>
      <c r="M47" s="83">
        <v>0</v>
      </c>
      <c r="N47" s="83">
        <f t="shared" si="8"/>
        <v>702</v>
      </c>
      <c r="O47" s="83">
        <v>187</v>
      </c>
      <c r="P47" s="85">
        <v>21217</v>
      </c>
      <c r="Q47" s="85">
        <v>742</v>
      </c>
      <c r="R47" s="83">
        <f t="shared" si="9"/>
        <v>39732</v>
      </c>
      <c r="S47" s="83">
        <f t="shared" si="10"/>
        <v>88149</v>
      </c>
    </row>
    <row r="48" spans="1:19">
      <c r="A48" s="8">
        <f t="shared" si="2"/>
        <v>41</v>
      </c>
      <c r="B48" s="23">
        <v>42667</v>
      </c>
      <c r="C48" s="22" t="s">
        <v>405</v>
      </c>
      <c r="D48" s="22" t="s">
        <v>411</v>
      </c>
      <c r="E48" s="135" t="s">
        <v>0</v>
      </c>
      <c r="F48" s="12" t="s">
        <v>507</v>
      </c>
      <c r="G48" s="99">
        <v>44991</v>
      </c>
      <c r="H48" s="23">
        <v>46501</v>
      </c>
      <c r="I48" s="99">
        <v>0</v>
      </c>
      <c r="J48" s="73">
        <f t="shared" si="0"/>
        <v>44991</v>
      </c>
      <c r="K48" s="83">
        <f t="shared" si="1"/>
        <v>15229</v>
      </c>
      <c r="L48" s="85">
        <v>495</v>
      </c>
      <c r="M48" s="83">
        <v>0</v>
      </c>
      <c r="N48" s="83">
        <f t="shared" si="8"/>
        <v>652</v>
      </c>
      <c r="O48" s="83">
        <v>187</v>
      </c>
      <c r="P48" s="85">
        <v>8551</v>
      </c>
      <c r="Q48" s="85">
        <v>342</v>
      </c>
      <c r="R48" s="83">
        <f t="shared" si="9"/>
        <v>25456</v>
      </c>
      <c r="S48" s="83">
        <f t="shared" si="10"/>
        <v>70447</v>
      </c>
    </row>
    <row r="49" spans="1:19">
      <c r="A49" s="8">
        <f t="shared" si="2"/>
        <v>42</v>
      </c>
      <c r="B49" s="23">
        <v>43656</v>
      </c>
      <c r="C49" s="22" t="s">
        <v>405</v>
      </c>
      <c r="D49" s="22" t="s">
        <v>422</v>
      </c>
      <c r="E49" s="135" t="s">
        <v>0</v>
      </c>
      <c r="F49" s="12" t="s">
        <v>423</v>
      </c>
      <c r="G49" s="99">
        <v>37712</v>
      </c>
      <c r="H49" s="23">
        <v>46397</v>
      </c>
      <c r="I49" s="99">
        <v>0</v>
      </c>
      <c r="J49" s="73">
        <f t="shared" si="0"/>
        <v>37712</v>
      </c>
      <c r="K49" s="85">
        <f t="shared" si="1"/>
        <v>12766</v>
      </c>
      <c r="L49" s="85">
        <v>495</v>
      </c>
      <c r="M49" s="85">
        <v>0</v>
      </c>
      <c r="N49" s="85">
        <f t="shared" si="8"/>
        <v>547</v>
      </c>
      <c r="O49" s="85">
        <v>187</v>
      </c>
      <c r="P49" s="85">
        <v>21217</v>
      </c>
      <c r="Q49" s="85">
        <v>742</v>
      </c>
      <c r="R49" s="85">
        <f t="shared" si="9"/>
        <v>35954</v>
      </c>
      <c r="S49" s="85">
        <f t="shared" si="10"/>
        <v>73666</v>
      </c>
    </row>
    <row r="50" spans="1:19">
      <c r="A50" s="8">
        <f t="shared" si="2"/>
        <v>43</v>
      </c>
      <c r="B50" s="21">
        <v>45726</v>
      </c>
      <c r="C50" s="20" t="s">
        <v>405</v>
      </c>
      <c r="D50" s="20" t="s">
        <v>424</v>
      </c>
      <c r="E50" s="135" t="s">
        <v>0</v>
      </c>
      <c r="F50" s="11" t="s">
        <v>425</v>
      </c>
      <c r="G50" s="102">
        <v>30169</v>
      </c>
      <c r="H50" s="21">
        <v>46091</v>
      </c>
      <c r="I50" s="102">
        <v>616</v>
      </c>
      <c r="J50" s="73">
        <f t="shared" si="0"/>
        <v>30785</v>
      </c>
      <c r="K50" s="85">
        <f t="shared" si="1"/>
        <v>10421</v>
      </c>
      <c r="L50" s="85">
        <v>495</v>
      </c>
      <c r="M50" s="85">
        <v>0</v>
      </c>
      <c r="N50" s="85">
        <f t="shared" si="8"/>
        <v>446</v>
      </c>
      <c r="O50" s="85">
        <v>187</v>
      </c>
      <c r="P50" s="85">
        <v>12977</v>
      </c>
      <c r="Q50" s="85">
        <v>459</v>
      </c>
      <c r="R50" s="85">
        <f t="shared" si="9"/>
        <v>24985</v>
      </c>
      <c r="S50" s="85">
        <f t="shared" si="10"/>
        <v>55770</v>
      </c>
    </row>
    <row r="51" spans="1:19" s="119" customFormat="1">
      <c r="A51" s="8">
        <f t="shared" si="2"/>
        <v>44</v>
      </c>
      <c r="B51" s="21">
        <v>45530</v>
      </c>
      <c r="C51" s="20" t="s">
        <v>405</v>
      </c>
      <c r="D51" s="20" t="s">
        <v>578</v>
      </c>
      <c r="E51" s="135" t="s">
        <v>0</v>
      </c>
      <c r="F51" s="11" t="s">
        <v>580</v>
      </c>
      <c r="G51" s="102">
        <v>31313</v>
      </c>
      <c r="H51" s="21">
        <v>46260</v>
      </c>
      <c r="I51" s="102">
        <v>183</v>
      </c>
      <c r="J51" s="73">
        <f t="shared" si="0"/>
        <v>31496</v>
      </c>
      <c r="K51" s="85">
        <f t="shared" si="1"/>
        <v>10661</v>
      </c>
      <c r="L51" s="85">
        <v>495</v>
      </c>
      <c r="M51" s="85">
        <v>0</v>
      </c>
      <c r="N51" s="85">
        <f t="shared" si="8"/>
        <v>457</v>
      </c>
      <c r="O51" s="85">
        <v>187</v>
      </c>
      <c r="P51" s="85">
        <v>8310</v>
      </c>
      <c r="Q51" s="85">
        <v>459</v>
      </c>
      <c r="R51" s="85">
        <f t="shared" si="9"/>
        <v>20569</v>
      </c>
      <c r="S51" s="85">
        <f t="shared" si="10"/>
        <v>52065</v>
      </c>
    </row>
    <row r="52" spans="1:19">
      <c r="A52" s="8">
        <f t="shared" si="2"/>
        <v>45</v>
      </c>
      <c r="B52" s="44" t="s">
        <v>536</v>
      </c>
      <c r="C52" s="43" t="s">
        <v>405</v>
      </c>
      <c r="D52" s="43" t="s">
        <v>465</v>
      </c>
      <c r="E52" s="10" t="s">
        <v>585</v>
      </c>
      <c r="F52" s="10" t="s">
        <v>428</v>
      </c>
      <c r="G52" s="87">
        <v>32498</v>
      </c>
      <c r="H52" s="44">
        <v>46346</v>
      </c>
      <c r="I52" s="87">
        <v>0</v>
      </c>
      <c r="J52" s="73">
        <f t="shared" si="0"/>
        <v>32498</v>
      </c>
      <c r="K52" s="83">
        <f t="shared" si="1"/>
        <v>11001</v>
      </c>
      <c r="L52" s="87">
        <v>495</v>
      </c>
      <c r="M52" s="88">
        <v>0</v>
      </c>
      <c r="N52" s="83">
        <f>+ROUND((J52*0.0145),0)</f>
        <v>471</v>
      </c>
      <c r="O52" s="87">
        <v>187</v>
      </c>
      <c r="P52" s="87">
        <v>0</v>
      </c>
      <c r="Q52" s="87">
        <v>0</v>
      </c>
      <c r="R52" s="88">
        <f>+K52+L52+M52+N52+O52+P52+Q52</f>
        <v>12154</v>
      </c>
      <c r="S52" s="88">
        <f>+J52+R52</f>
        <v>44652</v>
      </c>
    </row>
    <row r="53" spans="1:19">
      <c r="A53" s="8">
        <f t="shared" si="2"/>
        <v>46</v>
      </c>
      <c r="B53" s="23">
        <v>39595</v>
      </c>
      <c r="C53" s="22" t="s">
        <v>408</v>
      </c>
      <c r="D53" s="22" t="s">
        <v>409</v>
      </c>
      <c r="E53" s="135" t="s">
        <v>0</v>
      </c>
      <c r="F53" s="12" t="s">
        <v>507</v>
      </c>
      <c r="G53" s="99">
        <v>46419</v>
      </c>
      <c r="H53" s="23">
        <v>46507</v>
      </c>
      <c r="I53" s="99">
        <v>0</v>
      </c>
      <c r="J53" s="73">
        <f t="shared" si="0"/>
        <v>46419</v>
      </c>
      <c r="K53" s="83">
        <f t="shared" si="1"/>
        <v>15713</v>
      </c>
      <c r="L53" s="85">
        <v>495</v>
      </c>
      <c r="M53" s="83">
        <v>0</v>
      </c>
      <c r="N53" s="83">
        <f t="shared" ref="N53:N63" si="11">ROUND(J53*0.0145,0)</f>
        <v>673</v>
      </c>
      <c r="O53" s="83">
        <v>187</v>
      </c>
      <c r="P53" s="85">
        <v>15290</v>
      </c>
      <c r="Q53" s="85">
        <v>554</v>
      </c>
      <c r="R53" s="83">
        <f t="shared" ref="R53:R59" si="12">K53+L53+M53+N53+O53+P53+Q53</f>
        <v>32912</v>
      </c>
      <c r="S53" s="83">
        <f t="shared" ref="S53:S59" si="13">J53+R53</f>
        <v>79331</v>
      </c>
    </row>
    <row r="54" spans="1:19">
      <c r="A54" s="8">
        <f t="shared" si="2"/>
        <v>47</v>
      </c>
      <c r="B54" s="21">
        <v>42856</v>
      </c>
      <c r="C54" s="20" t="s">
        <v>408</v>
      </c>
      <c r="D54" s="20" t="s">
        <v>420</v>
      </c>
      <c r="E54" s="135" t="s">
        <v>0</v>
      </c>
      <c r="F54" s="11" t="s">
        <v>360</v>
      </c>
      <c r="G54" s="102">
        <v>43608</v>
      </c>
      <c r="H54" s="21">
        <v>46507</v>
      </c>
      <c r="I54" s="102">
        <v>0</v>
      </c>
      <c r="J54" s="73">
        <f t="shared" si="0"/>
        <v>43608</v>
      </c>
      <c r="K54" s="85">
        <f t="shared" si="1"/>
        <v>14761</v>
      </c>
      <c r="L54" s="85">
        <v>495</v>
      </c>
      <c r="M54" s="85">
        <v>0</v>
      </c>
      <c r="N54" s="85">
        <f t="shared" si="11"/>
        <v>632</v>
      </c>
      <c r="O54" s="85">
        <v>187</v>
      </c>
      <c r="P54" s="85">
        <v>8551</v>
      </c>
      <c r="Q54" s="85">
        <v>342</v>
      </c>
      <c r="R54" s="85">
        <f t="shared" si="12"/>
        <v>24968</v>
      </c>
      <c r="S54" s="85">
        <f t="shared" si="13"/>
        <v>68576</v>
      </c>
    </row>
    <row r="55" spans="1:19">
      <c r="A55" s="8">
        <f t="shared" si="2"/>
        <v>48</v>
      </c>
      <c r="B55" s="23">
        <v>42975</v>
      </c>
      <c r="C55" s="22" t="s">
        <v>408</v>
      </c>
      <c r="D55" s="22" t="s">
        <v>421</v>
      </c>
      <c r="E55" s="135" t="s">
        <v>0</v>
      </c>
      <c r="F55" s="12" t="s">
        <v>360</v>
      </c>
      <c r="G55" s="99">
        <v>43608</v>
      </c>
      <c r="H55" s="23">
        <v>46507</v>
      </c>
      <c r="I55" s="99">
        <v>0</v>
      </c>
      <c r="J55" s="73">
        <f t="shared" si="0"/>
        <v>43608</v>
      </c>
      <c r="K55" s="85">
        <f t="shared" si="1"/>
        <v>14761</v>
      </c>
      <c r="L55" s="85">
        <v>495</v>
      </c>
      <c r="M55" s="85">
        <v>0</v>
      </c>
      <c r="N55" s="85">
        <f t="shared" si="11"/>
        <v>632</v>
      </c>
      <c r="O55" s="85">
        <v>187</v>
      </c>
      <c r="P55" s="85">
        <v>21217</v>
      </c>
      <c r="Q55" s="85">
        <v>742</v>
      </c>
      <c r="R55" s="85">
        <f t="shared" si="12"/>
        <v>38034</v>
      </c>
      <c r="S55" s="85">
        <f t="shared" si="13"/>
        <v>81642</v>
      </c>
    </row>
    <row r="56" spans="1:19">
      <c r="A56" s="8">
        <f t="shared" si="2"/>
        <v>49</v>
      </c>
      <c r="B56" s="24">
        <v>45265</v>
      </c>
      <c r="C56" s="20" t="s">
        <v>393</v>
      </c>
      <c r="D56" s="20" t="s">
        <v>394</v>
      </c>
      <c r="E56" s="135" t="s">
        <v>0</v>
      </c>
      <c r="F56" s="11" t="s">
        <v>371</v>
      </c>
      <c r="G56" s="102">
        <v>34853</v>
      </c>
      <c r="H56" s="24">
        <v>46381</v>
      </c>
      <c r="I56" s="102">
        <v>0</v>
      </c>
      <c r="J56" s="73">
        <f t="shared" si="0"/>
        <v>34853</v>
      </c>
      <c r="K56" s="85">
        <f t="shared" si="1"/>
        <v>11798</v>
      </c>
      <c r="L56" s="85">
        <v>495</v>
      </c>
      <c r="M56" s="85">
        <v>0</v>
      </c>
      <c r="N56" s="85">
        <f t="shared" si="11"/>
        <v>505</v>
      </c>
      <c r="O56" s="85">
        <v>187</v>
      </c>
      <c r="P56" s="85">
        <v>8150</v>
      </c>
      <c r="Q56" s="85">
        <v>373</v>
      </c>
      <c r="R56" s="85">
        <f t="shared" si="12"/>
        <v>21508</v>
      </c>
      <c r="S56" s="85">
        <f t="shared" si="13"/>
        <v>56361</v>
      </c>
    </row>
    <row r="57" spans="1:19">
      <c r="A57" s="8">
        <f t="shared" si="2"/>
        <v>50</v>
      </c>
      <c r="B57" s="21">
        <v>45467</v>
      </c>
      <c r="C57" s="20" t="s">
        <v>393</v>
      </c>
      <c r="D57" s="20" t="s">
        <v>464</v>
      </c>
      <c r="E57" s="135" t="s">
        <v>0</v>
      </c>
      <c r="F57" s="11" t="s">
        <v>338</v>
      </c>
      <c r="G57" s="102">
        <v>33581</v>
      </c>
      <c r="H57" s="21">
        <v>46197</v>
      </c>
      <c r="I57" s="102">
        <v>0</v>
      </c>
      <c r="J57" s="73">
        <f t="shared" si="0"/>
        <v>33581</v>
      </c>
      <c r="K57" s="85">
        <f t="shared" si="1"/>
        <v>11367</v>
      </c>
      <c r="L57" s="85">
        <v>495</v>
      </c>
      <c r="M57" s="85">
        <v>0</v>
      </c>
      <c r="N57" s="85">
        <f t="shared" si="11"/>
        <v>487</v>
      </c>
      <c r="O57" s="85">
        <v>187</v>
      </c>
      <c r="P57" s="85">
        <v>0</v>
      </c>
      <c r="Q57" s="85">
        <v>0</v>
      </c>
      <c r="R57" s="85">
        <f t="shared" si="12"/>
        <v>12536</v>
      </c>
      <c r="S57" s="85">
        <f t="shared" si="13"/>
        <v>46117</v>
      </c>
    </row>
    <row r="58" spans="1:19">
      <c r="A58" s="8">
        <f t="shared" si="2"/>
        <v>51</v>
      </c>
      <c r="B58" s="21">
        <v>39391</v>
      </c>
      <c r="C58" s="20" t="s">
        <v>382</v>
      </c>
      <c r="D58" s="20" t="s">
        <v>383</v>
      </c>
      <c r="E58" s="135" t="s">
        <v>0</v>
      </c>
      <c r="F58" s="11" t="s">
        <v>384</v>
      </c>
      <c r="G58" s="102">
        <v>53571</v>
      </c>
      <c r="H58" s="21">
        <v>46286</v>
      </c>
      <c r="I58" s="102">
        <v>156</v>
      </c>
      <c r="J58" s="73">
        <f t="shared" si="0"/>
        <v>53727</v>
      </c>
      <c r="K58" s="85">
        <f t="shared" si="1"/>
        <v>18187</v>
      </c>
      <c r="L58" s="85">
        <v>495</v>
      </c>
      <c r="M58" s="85">
        <v>0</v>
      </c>
      <c r="N58" s="85">
        <f t="shared" si="11"/>
        <v>779</v>
      </c>
      <c r="O58" s="85">
        <v>187</v>
      </c>
      <c r="P58" s="85">
        <v>4141</v>
      </c>
      <c r="Q58" s="85">
        <v>373</v>
      </c>
      <c r="R58" s="85">
        <f t="shared" si="12"/>
        <v>24162</v>
      </c>
      <c r="S58" s="85">
        <f t="shared" si="13"/>
        <v>77889</v>
      </c>
    </row>
    <row r="59" spans="1:19">
      <c r="A59" s="8">
        <f t="shared" si="2"/>
        <v>52</v>
      </c>
      <c r="B59" s="21">
        <v>34829</v>
      </c>
      <c r="C59" s="20" t="s">
        <v>426</v>
      </c>
      <c r="D59" s="20" t="s">
        <v>427</v>
      </c>
      <c r="E59" s="135" t="s">
        <v>0</v>
      </c>
      <c r="F59" s="11" t="s">
        <v>419</v>
      </c>
      <c r="G59" s="102">
        <v>48894</v>
      </c>
      <c r="H59" s="24">
        <v>46337</v>
      </c>
      <c r="I59" s="102">
        <v>0</v>
      </c>
      <c r="J59" s="73">
        <f t="shared" si="0"/>
        <v>48894</v>
      </c>
      <c r="K59" s="85">
        <f t="shared" si="1"/>
        <v>16551</v>
      </c>
      <c r="L59" s="75">
        <v>495</v>
      </c>
      <c r="M59" s="85">
        <v>0</v>
      </c>
      <c r="N59" s="85">
        <f t="shared" si="11"/>
        <v>709</v>
      </c>
      <c r="O59" s="85">
        <v>187</v>
      </c>
      <c r="P59" s="85">
        <v>8150</v>
      </c>
      <c r="Q59" s="85">
        <v>373</v>
      </c>
      <c r="R59" s="85">
        <f t="shared" si="12"/>
        <v>26465</v>
      </c>
      <c r="S59" s="85">
        <f t="shared" si="13"/>
        <v>75359</v>
      </c>
    </row>
    <row r="60" spans="1:19">
      <c r="A60" s="8">
        <f t="shared" si="2"/>
        <v>53</v>
      </c>
      <c r="B60" s="23" t="s">
        <v>539</v>
      </c>
      <c r="C60" s="25" t="s">
        <v>115</v>
      </c>
      <c r="D60" s="45" t="s">
        <v>116</v>
      </c>
      <c r="E60" s="135" t="s">
        <v>0</v>
      </c>
      <c r="F60" s="11" t="s">
        <v>117</v>
      </c>
      <c r="G60" s="102">
        <v>131597</v>
      </c>
      <c r="H60" s="21">
        <v>46325</v>
      </c>
      <c r="I60" s="83">
        <v>0</v>
      </c>
      <c r="J60" s="73">
        <f t="shared" si="0"/>
        <v>131597</v>
      </c>
      <c r="K60" s="83">
        <f t="shared" si="1"/>
        <v>44546</v>
      </c>
      <c r="L60" s="85">
        <v>495</v>
      </c>
      <c r="M60" s="85">
        <v>0</v>
      </c>
      <c r="N60" s="85">
        <f t="shared" si="11"/>
        <v>1908</v>
      </c>
      <c r="O60" s="85">
        <v>187</v>
      </c>
      <c r="P60" s="85">
        <v>21217</v>
      </c>
      <c r="Q60" s="85">
        <v>742</v>
      </c>
      <c r="R60" s="85">
        <f>+K60+L60+M60+N60+O60+P60+Q60</f>
        <v>69095</v>
      </c>
      <c r="S60" s="85">
        <f>+J60+R60</f>
        <v>200692</v>
      </c>
    </row>
    <row r="61" spans="1:19">
      <c r="A61" s="8">
        <f t="shared" si="2"/>
        <v>54</v>
      </c>
      <c r="B61" s="21">
        <v>35148</v>
      </c>
      <c r="C61" s="20" t="s">
        <v>115</v>
      </c>
      <c r="D61" s="20" t="s">
        <v>209</v>
      </c>
      <c r="E61" s="135" t="s">
        <v>0</v>
      </c>
      <c r="F61" s="11" t="s">
        <v>210</v>
      </c>
      <c r="G61" s="102">
        <v>151011</v>
      </c>
      <c r="H61" s="21">
        <v>46503</v>
      </c>
      <c r="I61" s="102">
        <v>0</v>
      </c>
      <c r="J61" s="73">
        <f t="shared" si="0"/>
        <v>151011</v>
      </c>
      <c r="K61" s="85">
        <f t="shared" si="1"/>
        <v>51117</v>
      </c>
      <c r="L61" s="75">
        <v>495</v>
      </c>
      <c r="M61" s="85">
        <v>0</v>
      </c>
      <c r="N61" s="85">
        <f t="shared" si="11"/>
        <v>2190</v>
      </c>
      <c r="O61" s="85">
        <v>187</v>
      </c>
      <c r="P61" s="85">
        <v>8150</v>
      </c>
      <c r="Q61" s="85">
        <v>373</v>
      </c>
      <c r="R61" s="85">
        <f>K61+L61+M61+N61+O61+P61+Q61</f>
        <v>62512</v>
      </c>
      <c r="S61" s="85">
        <f>J61+R61</f>
        <v>213523</v>
      </c>
    </row>
    <row r="62" spans="1:19">
      <c r="A62" s="8">
        <f t="shared" si="2"/>
        <v>55</v>
      </c>
      <c r="B62" s="41">
        <v>35036</v>
      </c>
      <c r="C62" s="38" t="s">
        <v>115</v>
      </c>
      <c r="D62" s="38" t="s">
        <v>251</v>
      </c>
      <c r="E62" s="135" t="s">
        <v>0</v>
      </c>
      <c r="F62" s="42" t="s">
        <v>252</v>
      </c>
      <c r="G62" s="86">
        <v>145904</v>
      </c>
      <c r="H62" s="41">
        <v>46325</v>
      </c>
      <c r="I62" s="86">
        <v>0</v>
      </c>
      <c r="J62" s="73">
        <f t="shared" si="0"/>
        <v>145904</v>
      </c>
      <c r="K62" s="85">
        <f t="shared" si="1"/>
        <v>49389</v>
      </c>
      <c r="L62" s="85">
        <v>495</v>
      </c>
      <c r="M62" s="85">
        <v>0</v>
      </c>
      <c r="N62" s="85">
        <f t="shared" si="11"/>
        <v>2116</v>
      </c>
      <c r="O62" s="85">
        <v>187</v>
      </c>
      <c r="P62" s="84">
        <v>12977</v>
      </c>
      <c r="Q62" s="84">
        <v>459</v>
      </c>
      <c r="R62" s="85">
        <f>K62+L62+M62+N62+O62+P62+Q62</f>
        <v>65623</v>
      </c>
      <c r="S62" s="85">
        <f>J62+R62</f>
        <v>211527</v>
      </c>
    </row>
    <row r="63" spans="1:19">
      <c r="A63" s="8">
        <f t="shared" si="2"/>
        <v>56</v>
      </c>
      <c r="B63" s="21">
        <v>45514</v>
      </c>
      <c r="C63" s="20" t="s">
        <v>115</v>
      </c>
      <c r="D63" s="20" t="s">
        <v>325</v>
      </c>
      <c r="E63" s="135" t="s">
        <v>0</v>
      </c>
      <c r="F63" s="11" t="s">
        <v>252</v>
      </c>
      <c r="G63" s="83">
        <v>145904</v>
      </c>
      <c r="H63" s="21">
        <v>46503</v>
      </c>
      <c r="I63" s="83">
        <v>0</v>
      </c>
      <c r="J63" s="73">
        <f t="shared" si="0"/>
        <v>145904</v>
      </c>
      <c r="K63" s="83">
        <f t="shared" si="1"/>
        <v>49389</v>
      </c>
      <c r="L63" s="85">
        <v>495</v>
      </c>
      <c r="M63" s="83">
        <v>0</v>
      </c>
      <c r="N63" s="83">
        <f t="shared" si="11"/>
        <v>2116</v>
      </c>
      <c r="O63" s="83">
        <v>187</v>
      </c>
      <c r="P63" s="83">
        <v>8150</v>
      </c>
      <c r="Q63" s="83">
        <v>373</v>
      </c>
      <c r="R63" s="83">
        <f>K63+L63+M63+N63+O63+P63+Q63</f>
        <v>60710</v>
      </c>
      <c r="S63" s="83">
        <f>J63+R63</f>
        <v>206614</v>
      </c>
    </row>
    <row r="64" spans="1:19">
      <c r="A64" s="8">
        <f t="shared" si="2"/>
        <v>57</v>
      </c>
      <c r="B64" s="21">
        <v>34515</v>
      </c>
      <c r="C64" s="20" t="s">
        <v>39</v>
      </c>
      <c r="D64" s="20" t="s">
        <v>166</v>
      </c>
      <c r="E64" s="135" t="s">
        <v>0</v>
      </c>
      <c r="F64" s="11" t="s">
        <v>167</v>
      </c>
      <c r="G64" s="83">
        <v>127147</v>
      </c>
      <c r="H64" s="21">
        <v>46325</v>
      </c>
      <c r="I64" s="83">
        <v>0</v>
      </c>
      <c r="J64" s="73">
        <f t="shared" si="0"/>
        <v>127147</v>
      </c>
      <c r="K64" s="85">
        <f t="shared" si="1"/>
        <v>43039</v>
      </c>
      <c r="L64" s="75">
        <v>495</v>
      </c>
      <c r="M64" s="85">
        <v>0</v>
      </c>
      <c r="N64" s="85">
        <f>+ROUND(J64*0.0145,0)</f>
        <v>1844</v>
      </c>
      <c r="O64" s="85">
        <v>187</v>
      </c>
      <c r="P64" s="85">
        <v>4141</v>
      </c>
      <c r="Q64" s="85">
        <v>373</v>
      </c>
      <c r="R64" s="85">
        <f>+K64+L64+M64+N64+O64+P64+Q64</f>
        <v>50079</v>
      </c>
      <c r="S64" s="85">
        <f>+J64+R64</f>
        <v>177226</v>
      </c>
    </row>
    <row r="65" spans="1:19">
      <c r="A65" s="8">
        <f t="shared" si="2"/>
        <v>58</v>
      </c>
      <c r="B65" s="21">
        <v>34883</v>
      </c>
      <c r="C65" s="20" t="s">
        <v>39</v>
      </c>
      <c r="D65" s="20" t="s">
        <v>308</v>
      </c>
      <c r="E65" s="135" t="s">
        <v>0</v>
      </c>
      <c r="F65" s="11" t="s">
        <v>167</v>
      </c>
      <c r="G65" s="102">
        <v>127147</v>
      </c>
      <c r="H65" s="21">
        <v>46325</v>
      </c>
      <c r="I65" s="102">
        <v>0</v>
      </c>
      <c r="J65" s="73">
        <f t="shared" si="0"/>
        <v>127147</v>
      </c>
      <c r="K65" s="85">
        <f t="shared" si="1"/>
        <v>43039</v>
      </c>
      <c r="L65" s="85">
        <v>495</v>
      </c>
      <c r="M65" s="85">
        <v>0</v>
      </c>
      <c r="N65" s="85">
        <f>+ROUND(J65*0.0145,0)</f>
        <v>1844</v>
      </c>
      <c r="O65" s="85">
        <v>187</v>
      </c>
      <c r="P65" s="85">
        <v>9794</v>
      </c>
      <c r="Q65" s="85">
        <v>459</v>
      </c>
      <c r="R65" s="85">
        <f>+K65+L65+M65+N65+O65+P65+Q65</f>
        <v>55818</v>
      </c>
      <c r="S65" s="85">
        <f>+J65+R65</f>
        <v>182965</v>
      </c>
    </row>
    <row r="66" spans="1:19">
      <c r="A66" s="8">
        <f t="shared" si="2"/>
        <v>59</v>
      </c>
      <c r="B66" s="21">
        <v>33658</v>
      </c>
      <c r="C66" s="20" t="s">
        <v>39</v>
      </c>
      <c r="D66" s="20" t="s">
        <v>309</v>
      </c>
      <c r="E66" s="135" t="s">
        <v>0</v>
      </c>
      <c r="F66" s="11" t="s">
        <v>310</v>
      </c>
      <c r="G66" s="102">
        <v>136202</v>
      </c>
      <c r="H66" s="21">
        <v>46295</v>
      </c>
      <c r="I66" s="102">
        <v>387</v>
      </c>
      <c r="J66" s="73">
        <f t="shared" si="0"/>
        <v>136589</v>
      </c>
      <c r="K66" s="85">
        <f t="shared" si="1"/>
        <v>46235</v>
      </c>
      <c r="L66" s="75">
        <v>495</v>
      </c>
      <c r="M66" s="85">
        <v>0</v>
      </c>
      <c r="N66" s="85">
        <f>+ROUND(J66*0.0145,0)</f>
        <v>1981</v>
      </c>
      <c r="O66" s="85">
        <v>187</v>
      </c>
      <c r="P66" s="85">
        <v>21217</v>
      </c>
      <c r="Q66" s="85">
        <v>742</v>
      </c>
      <c r="R66" s="85">
        <f>+K66+L66+M66+N66+O66+P66+Q66</f>
        <v>70857</v>
      </c>
      <c r="S66" s="85">
        <f>+J66+R66</f>
        <v>207446</v>
      </c>
    </row>
    <row r="67" spans="1:19">
      <c r="A67" s="8">
        <f t="shared" si="2"/>
        <v>60</v>
      </c>
      <c r="B67" s="23">
        <v>32517</v>
      </c>
      <c r="C67" s="22" t="s">
        <v>39</v>
      </c>
      <c r="D67" s="22" t="s">
        <v>402</v>
      </c>
      <c r="E67" s="135" t="s">
        <v>0</v>
      </c>
      <c r="F67" s="12" t="s">
        <v>40</v>
      </c>
      <c r="G67" s="99">
        <v>156297</v>
      </c>
      <c r="H67" s="23">
        <v>46295</v>
      </c>
      <c r="I67" s="99">
        <v>456</v>
      </c>
      <c r="J67" s="73">
        <f t="shared" si="0"/>
        <v>156753</v>
      </c>
      <c r="K67" s="83">
        <f t="shared" si="1"/>
        <v>53061</v>
      </c>
      <c r="L67" s="75">
        <v>495</v>
      </c>
      <c r="M67" s="83">
        <v>0</v>
      </c>
      <c r="N67" s="83">
        <f>ROUND(J67*0.0145,0)</f>
        <v>2273</v>
      </c>
      <c r="O67" s="83">
        <v>187</v>
      </c>
      <c r="P67" s="85">
        <v>0</v>
      </c>
      <c r="Q67" s="85">
        <v>0</v>
      </c>
      <c r="R67" s="83">
        <f>K67+L67+M67+N67+O67+P67+Q67</f>
        <v>56016</v>
      </c>
      <c r="S67" s="83">
        <f>J67+R67</f>
        <v>212769</v>
      </c>
    </row>
    <row r="68" spans="1:19">
      <c r="A68" s="8">
        <f t="shared" si="2"/>
        <v>61</v>
      </c>
      <c r="B68" s="129">
        <v>35127</v>
      </c>
      <c r="C68" s="43" t="s">
        <v>108</v>
      </c>
      <c r="D68" s="43" t="s">
        <v>109</v>
      </c>
      <c r="E68" s="135" t="s">
        <v>0</v>
      </c>
      <c r="F68" s="10" t="s">
        <v>511</v>
      </c>
      <c r="G68" s="87">
        <v>179933</v>
      </c>
      <c r="H68" s="23">
        <v>46794</v>
      </c>
      <c r="I68" s="87">
        <v>0</v>
      </c>
      <c r="J68" s="73">
        <f t="shared" si="0"/>
        <v>179933</v>
      </c>
      <c r="K68" s="83">
        <f t="shared" si="1"/>
        <v>60907</v>
      </c>
      <c r="L68" s="75">
        <v>495</v>
      </c>
      <c r="M68" s="88">
        <v>0</v>
      </c>
      <c r="N68" s="83">
        <f>+ROUND((J68*0.0145),0)</f>
        <v>2609</v>
      </c>
      <c r="O68" s="85">
        <v>187</v>
      </c>
      <c r="P68" s="88">
        <v>7215</v>
      </c>
      <c r="Q68" s="88">
        <v>554</v>
      </c>
      <c r="R68" s="88">
        <f>+K68+L68+M68+N68+O68+P68+Q68</f>
        <v>71967</v>
      </c>
      <c r="S68" s="88">
        <f>+J68+R68</f>
        <v>251900</v>
      </c>
    </row>
    <row r="69" spans="1:19">
      <c r="A69" s="8">
        <f t="shared" si="2"/>
        <v>62</v>
      </c>
      <c r="B69" s="21">
        <v>34883</v>
      </c>
      <c r="C69" s="20" t="s">
        <v>11</v>
      </c>
      <c r="D69" s="20" t="s">
        <v>12</v>
      </c>
      <c r="E69" s="135" t="s">
        <v>0</v>
      </c>
      <c r="F69" s="11" t="s">
        <v>13</v>
      </c>
      <c r="G69" s="102">
        <v>112720</v>
      </c>
      <c r="H69" s="46">
        <v>46615</v>
      </c>
      <c r="I69" s="102">
        <v>0</v>
      </c>
      <c r="J69" s="73">
        <f t="shared" si="0"/>
        <v>112720</v>
      </c>
      <c r="K69" s="83">
        <f t="shared" si="1"/>
        <v>38156</v>
      </c>
      <c r="L69" s="73">
        <v>495</v>
      </c>
      <c r="M69" s="83">
        <v>0</v>
      </c>
      <c r="N69" s="83">
        <f>+ROUND(J69*0.0145,0)</f>
        <v>1634</v>
      </c>
      <c r="O69" s="83">
        <v>187</v>
      </c>
      <c r="P69" s="83">
        <v>4141</v>
      </c>
      <c r="Q69" s="83">
        <v>0</v>
      </c>
      <c r="R69" s="83">
        <f>+K69+L69+M69+N69+O69+P69+Q69</f>
        <v>44613</v>
      </c>
      <c r="S69" s="83">
        <f>+J69+R69</f>
        <v>157333</v>
      </c>
    </row>
    <row r="70" spans="1:19">
      <c r="A70" s="8">
        <f t="shared" si="2"/>
        <v>63</v>
      </c>
      <c r="B70" s="120">
        <v>36160</v>
      </c>
      <c r="C70" s="43" t="s">
        <v>11</v>
      </c>
      <c r="D70" s="43" t="s">
        <v>14</v>
      </c>
      <c r="E70" s="135" t="s">
        <v>0</v>
      </c>
      <c r="F70" s="10" t="s">
        <v>212</v>
      </c>
      <c r="G70" s="87">
        <v>120749</v>
      </c>
      <c r="H70" s="46">
        <v>46724</v>
      </c>
      <c r="I70" s="87">
        <v>0</v>
      </c>
      <c r="J70" s="73">
        <f t="shared" si="0"/>
        <v>120749</v>
      </c>
      <c r="K70" s="83">
        <f t="shared" si="1"/>
        <v>40874</v>
      </c>
      <c r="L70" s="83">
        <v>495</v>
      </c>
      <c r="M70" s="83">
        <v>0</v>
      </c>
      <c r="N70" s="83">
        <f>+ROUND(J70*0.0145,0)</f>
        <v>1751</v>
      </c>
      <c r="O70" s="83">
        <v>187</v>
      </c>
      <c r="P70" s="83">
        <v>0</v>
      </c>
      <c r="Q70" s="83">
        <v>0</v>
      </c>
      <c r="R70" s="83">
        <f>+K70+L70+M70+N70+O70+P70+Q70</f>
        <v>43307</v>
      </c>
      <c r="S70" s="83">
        <f>+J70+R70</f>
        <v>164056</v>
      </c>
    </row>
    <row r="71" spans="1:19">
      <c r="A71" s="8">
        <f t="shared" si="2"/>
        <v>64</v>
      </c>
      <c r="B71" s="24">
        <v>34288</v>
      </c>
      <c r="C71" s="20" t="s">
        <v>11</v>
      </c>
      <c r="D71" s="20" t="s">
        <v>62</v>
      </c>
      <c r="E71" s="135" t="s">
        <v>0</v>
      </c>
      <c r="F71" s="11" t="s">
        <v>255</v>
      </c>
      <c r="G71" s="102">
        <v>129348</v>
      </c>
      <c r="H71" s="21">
        <v>46724</v>
      </c>
      <c r="I71" s="102">
        <v>0</v>
      </c>
      <c r="J71" s="73">
        <f t="shared" si="0"/>
        <v>129348</v>
      </c>
      <c r="K71" s="83">
        <f t="shared" si="1"/>
        <v>43784</v>
      </c>
      <c r="L71" s="85">
        <v>495</v>
      </c>
      <c r="M71" s="83">
        <v>0</v>
      </c>
      <c r="N71" s="83">
        <f>+ROUND(J71*0.0145,0)</f>
        <v>1876</v>
      </c>
      <c r="O71" s="85">
        <v>187</v>
      </c>
      <c r="P71" s="85">
        <v>0</v>
      </c>
      <c r="Q71" s="85">
        <v>0</v>
      </c>
      <c r="R71" s="83">
        <f>+K71+L71+M71+N71+O71+P71+Q71</f>
        <v>46342</v>
      </c>
      <c r="S71" s="83">
        <f>+J71+R71</f>
        <v>175690</v>
      </c>
    </row>
    <row r="72" spans="1:19">
      <c r="A72" s="8">
        <f t="shared" si="2"/>
        <v>65</v>
      </c>
      <c r="B72" s="21">
        <v>34883</v>
      </c>
      <c r="C72" s="20" t="s">
        <v>11</v>
      </c>
      <c r="D72" s="20" t="s">
        <v>168</v>
      </c>
      <c r="E72" s="135" t="s">
        <v>0</v>
      </c>
      <c r="F72" s="11" t="s">
        <v>13</v>
      </c>
      <c r="G72" s="102">
        <v>112720</v>
      </c>
      <c r="H72" s="21">
        <v>46615</v>
      </c>
      <c r="I72" s="102">
        <v>0</v>
      </c>
      <c r="J72" s="73">
        <f t="shared" ref="J72:J135" si="14">G72+I72</f>
        <v>112720</v>
      </c>
      <c r="K72" s="85">
        <f t="shared" ref="K72:K135" si="15">+ROUND((J72*0.3385),0)</f>
        <v>38156</v>
      </c>
      <c r="L72" s="75">
        <v>495</v>
      </c>
      <c r="M72" s="85">
        <v>0</v>
      </c>
      <c r="N72" s="85">
        <f>+ROUND(J72*0.0145,0)</f>
        <v>1634</v>
      </c>
      <c r="O72" s="85">
        <v>187</v>
      </c>
      <c r="P72" s="85">
        <v>0</v>
      </c>
      <c r="Q72" s="85">
        <v>0</v>
      </c>
      <c r="R72" s="85">
        <f>+K72+L72+M72+N72+O72+P72+Q72</f>
        <v>40472</v>
      </c>
      <c r="S72" s="85">
        <f>+J72+R72</f>
        <v>153192</v>
      </c>
    </row>
    <row r="73" spans="1:19">
      <c r="A73" s="8">
        <f t="shared" si="2"/>
        <v>66</v>
      </c>
      <c r="B73" s="21">
        <v>38880</v>
      </c>
      <c r="C73" s="20" t="s">
        <v>11</v>
      </c>
      <c r="D73" s="20" t="s">
        <v>253</v>
      </c>
      <c r="E73" s="135" t="s">
        <v>0</v>
      </c>
      <c r="F73" s="11" t="s">
        <v>255</v>
      </c>
      <c r="G73" s="85">
        <v>129348</v>
      </c>
      <c r="H73" s="21">
        <v>46724</v>
      </c>
      <c r="I73" s="102">
        <v>0</v>
      </c>
      <c r="J73" s="73">
        <f t="shared" si="14"/>
        <v>129348</v>
      </c>
      <c r="K73" s="85">
        <f t="shared" si="15"/>
        <v>43784</v>
      </c>
      <c r="L73" s="75">
        <v>495</v>
      </c>
      <c r="M73" s="85">
        <v>0</v>
      </c>
      <c r="N73" s="85">
        <f>ROUND(J73*0.0145,0)</f>
        <v>1876</v>
      </c>
      <c r="O73" s="85">
        <v>187</v>
      </c>
      <c r="P73" s="85">
        <v>0</v>
      </c>
      <c r="Q73" s="85">
        <v>0</v>
      </c>
      <c r="R73" s="85">
        <f>K73+L73+M73+N73+O73+P73+Q73</f>
        <v>46342</v>
      </c>
      <c r="S73" s="85">
        <f>J73+R73</f>
        <v>175690</v>
      </c>
    </row>
    <row r="74" spans="1:19">
      <c r="A74" s="8">
        <f t="shared" ref="A74:A137" si="16">A73+1</f>
        <v>67</v>
      </c>
      <c r="B74" s="21">
        <v>32447</v>
      </c>
      <c r="C74" s="20" t="s">
        <v>11</v>
      </c>
      <c r="D74" s="20" t="s">
        <v>254</v>
      </c>
      <c r="E74" s="135" t="s">
        <v>0</v>
      </c>
      <c r="F74" s="11" t="s">
        <v>57</v>
      </c>
      <c r="G74" s="83">
        <v>133875</v>
      </c>
      <c r="H74" s="21">
        <v>46724</v>
      </c>
      <c r="I74" s="102">
        <v>0</v>
      </c>
      <c r="J74" s="73">
        <f t="shared" si="14"/>
        <v>133875</v>
      </c>
      <c r="K74" s="85">
        <f t="shared" si="15"/>
        <v>45317</v>
      </c>
      <c r="L74" s="85">
        <v>495</v>
      </c>
      <c r="M74" s="85">
        <v>0</v>
      </c>
      <c r="N74" s="85">
        <f>ROUND(J74*0.0145,0)</f>
        <v>1941</v>
      </c>
      <c r="O74" s="85">
        <v>187</v>
      </c>
      <c r="P74" s="85">
        <v>21217</v>
      </c>
      <c r="Q74" s="85">
        <v>742</v>
      </c>
      <c r="R74" s="85">
        <f>K74+L74+M74+N74+O74+P74+Q74</f>
        <v>69899</v>
      </c>
      <c r="S74" s="85">
        <f>J74+R74</f>
        <v>203774</v>
      </c>
    </row>
    <row r="75" spans="1:19">
      <c r="A75" s="8">
        <f t="shared" si="16"/>
        <v>68</v>
      </c>
      <c r="B75" s="21">
        <v>35877</v>
      </c>
      <c r="C75" s="20" t="s">
        <v>11</v>
      </c>
      <c r="D75" s="25" t="s">
        <v>314</v>
      </c>
      <c r="E75" s="135" t="s">
        <v>0</v>
      </c>
      <c r="F75" s="11" t="s">
        <v>212</v>
      </c>
      <c r="G75" s="102">
        <v>120749</v>
      </c>
      <c r="H75" s="21">
        <v>46724</v>
      </c>
      <c r="I75" s="102">
        <v>0</v>
      </c>
      <c r="J75" s="73">
        <f t="shared" si="14"/>
        <v>120749</v>
      </c>
      <c r="K75" s="85">
        <f t="shared" si="15"/>
        <v>40874</v>
      </c>
      <c r="L75" s="85">
        <v>495</v>
      </c>
      <c r="M75" s="85">
        <v>0</v>
      </c>
      <c r="N75" s="85">
        <f>+ROUND(J75*0.0145,0)</f>
        <v>1751</v>
      </c>
      <c r="O75" s="85">
        <v>187</v>
      </c>
      <c r="P75" s="85">
        <v>21217</v>
      </c>
      <c r="Q75" s="85">
        <v>742</v>
      </c>
      <c r="R75" s="85">
        <f>+K75+L75+M75+N75+O75+P75+Q75</f>
        <v>65266</v>
      </c>
      <c r="S75" s="85">
        <f>+J75+R75</f>
        <v>186015</v>
      </c>
    </row>
    <row r="76" spans="1:19">
      <c r="A76" s="8">
        <f t="shared" si="16"/>
        <v>69</v>
      </c>
      <c r="B76" s="21">
        <v>32875</v>
      </c>
      <c r="C76" s="20" t="s">
        <v>11</v>
      </c>
      <c r="D76" s="20" t="s">
        <v>326</v>
      </c>
      <c r="E76" s="135" t="s">
        <v>0</v>
      </c>
      <c r="F76" s="11" t="s">
        <v>57</v>
      </c>
      <c r="G76" s="102">
        <v>133875</v>
      </c>
      <c r="H76" s="23">
        <v>46144</v>
      </c>
      <c r="I76" s="102">
        <v>1953</v>
      </c>
      <c r="J76" s="73">
        <f t="shared" si="14"/>
        <v>135828</v>
      </c>
      <c r="K76" s="83">
        <f t="shared" si="15"/>
        <v>45978</v>
      </c>
      <c r="L76" s="85">
        <v>495</v>
      </c>
      <c r="M76" s="83">
        <v>0</v>
      </c>
      <c r="N76" s="83">
        <f>ROUND(J76*0.0145,0)</f>
        <v>1970</v>
      </c>
      <c r="O76" s="83">
        <v>187</v>
      </c>
      <c r="P76" s="83">
        <v>15290</v>
      </c>
      <c r="Q76" s="83">
        <v>742</v>
      </c>
      <c r="R76" s="83">
        <f>K76+L76+M76+N76+O76+P76+Q76</f>
        <v>64662</v>
      </c>
      <c r="S76" s="83">
        <f>J76+R76</f>
        <v>200490</v>
      </c>
    </row>
    <row r="77" spans="1:19">
      <c r="A77" s="8">
        <f t="shared" si="16"/>
        <v>70</v>
      </c>
      <c r="B77" s="21">
        <v>32895</v>
      </c>
      <c r="C77" s="20" t="s">
        <v>11</v>
      </c>
      <c r="D77" s="22" t="s">
        <v>373</v>
      </c>
      <c r="E77" s="135" t="s">
        <v>0</v>
      </c>
      <c r="F77" s="11" t="s">
        <v>57</v>
      </c>
      <c r="G77" s="102">
        <v>133875</v>
      </c>
      <c r="H77" s="21">
        <v>46375</v>
      </c>
      <c r="I77" s="102">
        <v>0</v>
      </c>
      <c r="J77" s="73">
        <f t="shared" si="14"/>
        <v>133875</v>
      </c>
      <c r="K77" s="85">
        <f t="shared" si="15"/>
        <v>45317</v>
      </c>
      <c r="L77" s="75">
        <v>495</v>
      </c>
      <c r="M77" s="85">
        <v>0</v>
      </c>
      <c r="N77" s="85">
        <f>ROUND(J77*0.0145,0)</f>
        <v>1941</v>
      </c>
      <c r="O77" s="85">
        <v>187</v>
      </c>
      <c r="P77" s="85">
        <v>21217</v>
      </c>
      <c r="Q77" s="85">
        <v>742</v>
      </c>
      <c r="R77" s="85">
        <f>K77+L77+M77+N77+O77+P77+Q77</f>
        <v>69899</v>
      </c>
      <c r="S77" s="85">
        <f>J77+R77</f>
        <v>203774</v>
      </c>
    </row>
    <row r="78" spans="1:19">
      <c r="A78" s="8">
        <f t="shared" si="16"/>
        <v>71</v>
      </c>
      <c r="B78" s="21">
        <v>34927</v>
      </c>
      <c r="C78" s="20" t="s">
        <v>11</v>
      </c>
      <c r="D78" s="20" t="s">
        <v>379</v>
      </c>
      <c r="E78" s="135" t="s">
        <v>0</v>
      </c>
      <c r="F78" s="11" t="s">
        <v>212</v>
      </c>
      <c r="G78" s="102">
        <v>120749</v>
      </c>
      <c r="H78" s="21">
        <v>46724</v>
      </c>
      <c r="I78" s="102">
        <v>0</v>
      </c>
      <c r="J78" s="73">
        <f t="shared" si="14"/>
        <v>120749</v>
      </c>
      <c r="K78" s="85">
        <f t="shared" si="15"/>
        <v>40874</v>
      </c>
      <c r="L78" s="85">
        <v>495</v>
      </c>
      <c r="M78" s="85">
        <v>0</v>
      </c>
      <c r="N78" s="85">
        <f>ROUND(J78*0.0145,0)</f>
        <v>1751</v>
      </c>
      <c r="O78" s="85">
        <v>187</v>
      </c>
      <c r="P78" s="85">
        <v>0</v>
      </c>
      <c r="Q78" s="85">
        <v>0</v>
      </c>
      <c r="R78" s="85">
        <f>K78+L78+M78+N78+O78+P78+Q78</f>
        <v>43307</v>
      </c>
      <c r="S78" s="85">
        <f>J78+R78</f>
        <v>164056</v>
      </c>
    </row>
    <row r="79" spans="1:19">
      <c r="A79" s="8">
        <f t="shared" si="16"/>
        <v>72</v>
      </c>
      <c r="B79" s="23">
        <v>33455</v>
      </c>
      <c r="C79" s="22" t="s">
        <v>11</v>
      </c>
      <c r="D79" s="22" t="s">
        <v>403</v>
      </c>
      <c r="E79" s="135" t="s">
        <v>0</v>
      </c>
      <c r="F79" s="12" t="s">
        <v>255</v>
      </c>
      <c r="G79" s="99">
        <v>124975</v>
      </c>
      <c r="H79" s="23">
        <v>46189</v>
      </c>
      <c r="I79" s="99">
        <v>1509</v>
      </c>
      <c r="J79" s="73">
        <f t="shared" si="14"/>
        <v>126484</v>
      </c>
      <c r="K79" s="83">
        <f t="shared" si="15"/>
        <v>42815</v>
      </c>
      <c r="L79" s="75">
        <v>495</v>
      </c>
      <c r="M79" s="83">
        <v>0</v>
      </c>
      <c r="N79" s="83">
        <f>ROUND(J79*0.0145,0)</f>
        <v>1834</v>
      </c>
      <c r="O79" s="83">
        <v>187</v>
      </c>
      <c r="P79" s="85">
        <v>8150</v>
      </c>
      <c r="Q79" s="85">
        <v>373</v>
      </c>
      <c r="R79" s="83">
        <f>K79+L79+M79+N79+O79+P79+Q79</f>
        <v>53854</v>
      </c>
      <c r="S79" s="83">
        <f>J79+R79</f>
        <v>180338</v>
      </c>
    </row>
    <row r="80" spans="1:19">
      <c r="A80" s="8">
        <f t="shared" si="16"/>
        <v>73</v>
      </c>
      <c r="B80" s="21" t="s">
        <v>540</v>
      </c>
      <c r="C80" s="20" t="s">
        <v>11</v>
      </c>
      <c r="D80" s="20" t="s">
        <v>467</v>
      </c>
      <c r="E80" s="11" t="s">
        <v>585</v>
      </c>
      <c r="F80" s="11" t="s">
        <v>468</v>
      </c>
      <c r="G80" s="102">
        <v>143411</v>
      </c>
      <c r="H80" s="21">
        <v>46375</v>
      </c>
      <c r="I80" s="102">
        <v>0</v>
      </c>
      <c r="J80" s="73">
        <f t="shared" si="14"/>
        <v>143411</v>
      </c>
      <c r="K80" s="85">
        <f t="shared" si="15"/>
        <v>48545</v>
      </c>
      <c r="L80" s="75">
        <v>495</v>
      </c>
      <c r="M80" s="85">
        <v>0</v>
      </c>
      <c r="N80" s="85">
        <f>+ROUND(J80*0.0145,0)</f>
        <v>2079</v>
      </c>
      <c r="O80" s="85">
        <v>187</v>
      </c>
      <c r="P80" s="85">
        <v>4141</v>
      </c>
      <c r="Q80" s="85">
        <v>373</v>
      </c>
      <c r="R80" s="85">
        <f>+K80+L80+M80+N80+O80+P80+Q80</f>
        <v>55820</v>
      </c>
      <c r="S80" s="85">
        <f>+J80+R80</f>
        <v>199231</v>
      </c>
    </row>
    <row r="81" spans="1:19">
      <c r="A81" s="8">
        <f t="shared" si="16"/>
        <v>74</v>
      </c>
      <c r="B81" s="21">
        <v>32868</v>
      </c>
      <c r="C81" s="20" t="s">
        <v>30</v>
      </c>
      <c r="D81" s="20" t="s">
        <v>211</v>
      </c>
      <c r="E81" s="135" t="s">
        <v>0</v>
      </c>
      <c r="F81" s="11" t="s">
        <v>212</v>
      </c>
      <c r="G81" s="102">
        <v>120749</v>
      </c>
      <c r="H81" s="21">
        <v>46615</v>
      </c>
      <c r="I81" s="102">
        <v>0</v>
      </c>
      <c r="J81" s="73">
        <f t="shared" si="14"/>
        <v>120749</v>
      </c>
      <c r="K81" s="85">
        <f t="shared" si="15"/>
        <v>40874</v>
      </c>
      <c r="L81" s="75">
        <v>495</v>
      </c>
      <c r="M81" s="85">
        <v>0</v>
      </c>
      <c r="N81" s="85">
        <f>ROUND(J81*0.0145,0)</f>
        <v>1751</v>
      </c>
      <c r="O81" s="85">
        <v>187</v>
      </c>
      <c r="P81" s="85">
        <v>15290</v>
      </c>
      <c r="Q81" s="85">
        <v>373</v>
      </c>
      <c r="R81" s="85">
        <f>K81+L81+M81+N81+O81+P81+Q81</f>
        <v>58970</v>
      </c>
      <c r="S81" s="85">
        <f>J81+R81</f>
        <v>179719</v>
      </c>
    </row>
    <row r="82" spans="1:19">
      <c r="A82" s="8">
        <f t="shared" si="16"/>
        <v>75</v>
      </c>
      <c r="B82" s="21">
        <v>34883</v>
      </c>
      <c r="C82" s="20" t="s">
        <v>30</v>
      </c>
      <c r="D82" s="20" t="s">
        <v>213</v>
      </c>
      <c r="E82" s="135" t="s">
        <v>0</v>
      </c>
      <c r="F82" s="11" t="s">
        <v>15</v>
      </c>
      <c r="G82" s="102">
        <v>116666</v>
      </c>
      <c r="H82" s="21">
        <v>46724</v>
      </c>
      <c r="I82" s="102">
        <v>0</v>
      </c>
      <c r="J82" s="73">
        <f t="shared" si="14"/>
        <v>116666</v>
      </c>
      <c r="K82" s="85">
        <f t="shared" si="15"/>
        <v>39491</v>
      </c>
      <c r="L82" s="85">
        <v>495</v>
      </c>
      <c r="M82" s="85">
        <v>0</v>
      </c>
      <c r="N82" s="85">
        <f>ROUND(J82*0.0145,0)</f>
        <v>1692</v>
      </c>
      <c r="O82" s="85">
        <v>187</v>
      </c>
      <c r="P82" s="85">
        <v>12977</v>
      </c>
      <c r="Q82" s="85">
        <v>459</v>
      </c>
      <c r="R82" s="85">
        <f>K82+L82+M82+N82+O82+P82+Q82</f>
        <v>55301</v>
      </c>
      <c r="S82" s="85">
        <f>J82+R82</f>
        <v>171967</v>
      </c>
    </row>
    <row r="83" spans="1:19">
      <c r="A83" s="8">
        <f t="shared" si="16"/>
        <v>76</v>
      </c>
      <c r="B83" s="21">
        <v>30788</v>
      </c>
      <c r="C83" s="20" t="s">
        <v>110</v>
      </c>
      <c r="D83" s="20" t="s">
        <v>494</v>
      </c>
      <c r="E83" s="135" t="s">
        <v>0</v>
      </c>
      <c r="F83" s="11" t="s">
        <v>495</v>
      </c>
      <c r="G83" s="102">
        <v>169254</v>
      </c>
      <c r="H83" s="23">
        <v>46686</v>
      </c>
      <c r="I83" s="102">
        <v>0</v>
      </c>
      <c r="J83" s="73">
        <f t="shared" si="14"/>
        <v>169254</v>
      </c>
      <c r="K83" s="83">
        <f t="shared" si="15"/>
        <v>57292</v>
      </c>
      <c r="L83" s="75">
        <v>495</v>
      </c>
      <c r="M83" s="83">
        <v>0</v>
      </c>
      <c r="N83" s="83">
        <f>+ROUND((J83*0.0145),0)</f>
        <v>2454</v>
      </c>
      <c r="O83" s="85">
        <v>187</v>
      </c>
      <c r="P83" s="83">
        <v>0</v>
      </c>
      <c r="Q83" s="83">
        <v>0</v>
      </c>
      <c r="R83" s="83">
        <f>+K83+L83+M83+N83+O83+P83+Q83</f>
        <v>60428</v>
      </c>
      <c r="S83" s="83">
        <f>+J83+R83</f>
        <v>229682</v>
      </c>
    </row>
    <row r="84" spans="1:19">
      <c r="A84" s="8">
        <f t="shared" si="16"/>
        <v>77</v>
      </c>
      <c r="B84" s="21">
        <v>29682</v>
      </c>
      <c r="C84" s="28" t="s">
        <v>110</v>
      </c>
      <c r="D84" s="28" t="s">
        <v>496</v>
      </c>
      <c r="E84" s="135" t="s">
        <v>0</v>
      </c>
      <c r="F84" s="11" t="s">
        <v>497</v>
      </c>
      <c r="G84" s="102">
        <v>163532</v>
      </c>
      <c r="H84" s="23">
        <v>46686</v>
      </c>
      <c r="I84" s="102">
        <v>0</v>
      </c>
      <c r="J84" s="73">
        <f t="shared" si="14"/>
        <v>163532</v>
      </c>
      <c r="K84" s="83">
        <f t="shared" si="15"/>
        <v>55356</v>
      </c>
      <c r="L84" s="75">
        <v>495</v>
      </c>
      <c r="M84" s="83">
        <v>0</v>
      </c>
      <c r="N84" s="83">
        <f>+ROUND((J84*0.0145),0)</f>
        <v>2371</v>
      </c>
      <c r="O84" s="85">
        <v>187</v>
      </c>
      <c r="P84" s="83">
        <v>0</v>
      </c>
      <c r="Q84" s="83">
        <v>0</v>
      </c>
      <c r="R84" s="83">
        <f>+K84+L84+M84+N84+O84+P84+Q84</f>
        <v>58409</v>
      </c>
      <c r="S84" s="83">
        <f>+J84+R84</f>
        <v>221941</v>
      </c>
    </row>
    <row r="85" spans="1:19">
      <c r="A85" s="8">
        <f t="shared" si="16"/>
        <v>78</v>
      </c>
      <c r="B85" s="21">
        <v>30942</v>
      </c>
      <c r="C85" s="28" t="s">
        <v>110</v>
      </c>
      <c r="D85" s="28" t="s">
        <v>111</v>
      </c>
      <c r="E85" s="135" t="s">
        <v>0</v>
      </c>
      <c r="F85" s="11" t="s">
        <v>112</v>
      </c>
      <c r="G85" s="102">
        <v>175179</v>
      </c>
      <c r="H85" s="27">
        <v>46433</v>
      </c>
      <c r="I85" s="102">
        <v>0</v>
      </c>
      <c r="J85" s="73">
        <f t="shared" si="14"/>
        <v>175179</v>
      </c>
      <c r="K85" s="83">
        <f t="shared" si="15"/>
        <v>59298</v>
      </c>
      <c r="L85" s="75">
        <v>495</v>
      </c>
      <c r="M85" s="83">
        <v>0</v>
      </c>
      <c r="N85" s="83">
        <f>ROUND(J85*0.0145,0)</f>
        <v>2540</v>
      </c>
      <c r="O85" s="83">
        <v>187</v>
      </c>
      <c r="P85" s="83">
        <v>0</v>
      </c>
      <c r="Q85" s="83">
        <v>373</v>
      </c>
      <c r="R85" s="83">
        <f>K85+L85+M85+N85+O85+P85+Q85</f>
        <v>62893</v>
      </c>
      <c r="S85" s="83">
        <f>J85+R85</f>
        <v>238072</v>
      </c>
    </row>
    <row r="86" spans="1:19">
      <c r="A86" s="8">
        <f t="shared" si="16"/>
        <v>79</v>
      </c>
      <c r="B86" s="21">
        <v>33700</v>
      </c>
      <c r="C86" s="28" t="s">
        <v>110</v>
      </c>
      <c r="D86" s="28" t="s">
        <v>113</v>
      </c>
      <c r="E86" s="135" t="s">
        <v>0</v>
      </c>
      <c r="F86" s="11" t="s">
        <v>114</v>
      </c>
      <c r="G86" s="102">
        <v>137688</v>
      </c>
      <c r="H86" s="27">
        <v>46111</v>
      </c>
      <c r="I86" s="102">
        <v>2812</v>
      </c>
      <c r="J86" s="73">
        <f t="shared" si="14"/>
        <v>140500</v>
      </c>
      <c r="K86" s="83">
        <f t="shared" si="15"/>
        <v>47559</v>
      </c>
      <c r="L86" s="75">
        <v>495</v>
      </c>
      <c r="M86" s="83">
        <v>0</v>
      </c>
      <c r="N86" s="83">
        <f>ROUND(J86*0.0145,0)</f>
        <v>2037</v>
      </c>
      <c r="O86" s="83">
        <v>187</v>
      </c>
      <c r="P86" s="83">
        <v>4141</v>
      </c>
      <c r="Q86" s="83">
        <v>373</v>
      </c>
      <c r="R86" s="83">
        <f t="shared" ref="R86:R107" si="17">+K86+L86+M86+N86+O86+P86+Q86</f>
        <v>54792</v>
      </c>
      <c r="S86" s="83">
        <f t="shared" ref="S86:S107" si="18">+J86+R86</f>
        <v>195292</v>
      </c>
    </row>
    <row r="87" spans="1:19">
      <c r="A87" s="8">
        <f t="shared" si="16"/>
        <v>80</v>
      </c>
      <c r="B87" s="21">
        <v>45215</v>
      </c>
      <c r="C87" s="20" t="s">
        <v>103</v>
      </c>
      <c r="D87" s="20" t="s">
        <v>104</v>
      </c>
      <c r="E87" s="135" t="s">
        <v>0</v>
      </c>
      <c r="F87" s="11" t="s">
        <v>134</v>
      </c>
      <c r="G87" s="102">
        <v>47150</v>
      </c>
      <c r="H87" s="21">
        <v>46413</v>
      </c>
      <c r="I87" s="102">
        <v>0</v>
      </c>
      <c r="J87" s="73">
        <f t="shared" si="14"/>
        <v>47150</v>
      </c>
      <c r="K87" s="83">
        <f t="shared" si="15"/>
        <v>15960</v>
      </c>
      <c r="L87" s="73">
        <v>495</v>
      </c>
      <c r="M87" s="83">
        <v>0</v>
      </c>
      <c r="N87" s="83">
        <f>+ROUND(J87*0.0145,0)</f>
        <v>684</v>
      </c>
      <c r="O87" s="83">
        <v>187</v>
      </c>
      <c r="P87" s="83">
        <v>8150</v>
      </c>
      <c r="Q87" s="83">
        <v>373</v>
      </c>
      <c r="R87" s="83">
        <f t="shared" si="17"/>
        <v>25849</v>
      </c>
      <c r="S87" s="83">
        <f t="shared" si="18"/>
        <v>72999</v>
      </c>
    </row>
    <row r="88" spans="1:19">
      <c r="A88" s="8">
        <f t="shared" si="16"/>
        <v>81</v>
      </c>
      <c r="B88" s="21">
        <v>45252</v>
      </c>
      <c r="C88" s="20" t="s">
        <v>103</v>
      </c>
      <c r="D88" s="20" t="s">
        <v>105</v>
      </c>
      <c r="E88" s="135" t="s">
        <v>0</v>
      </c>
      <c r="F88" s="11" t="s">
        <v>134</v>
      </c>
      <c r="G88" s="102">
        <v>47150</v>
      </c>
      <c r="H88" s="21">
        <v>46413</v>
      </c>
      <c r="I88" s="102">
        <v>0</v>
      </c>
      <c r="J88" s="73">
        <f t="shared" si="14"/>
        <v>47150</v>
      </c>
      <c r="K88" s="83">
        <f t="shared" si="15"/>
        <v>15960</v>
      </c>
      <c r="L88" s="83">
        <v>495</v>
      </c>
      <c r="M88" s="83">
        <v>0</v>
      </c>
      <c r="N88" s="83">
        <f>+ROUND(J88*0.0145,0)</f>
        <v>684</v>
      </c>
      <c r="O88" s="83">
        <v>187</v>
      </c>
      <c r="P88" s="83">
        <v>0</v>
      </c>
      <c r="Q88" s="83">
        <v>0</v>
      </c>
      <c r="R88" s="83">
        <f t="shared" si="17"/>
        <v>17326</v>
      </c>
      <c r="S88" s="83">
        <f t="shared" si="18"/>
        <v>64476</v>
      </c>
    </row>
    <row r="89" spans="1:19">
      <c r="A89" s="8">
        <f t="shared" si="16"/>
        <v>82</v>
      </c>
      <c r="B89" s="21">
        <v>45260</v>
      </c>
      <c r="C89" s="20" t="s">
        <v>103</v>
      </c>
      <c r="D89" s="20" t="s">
        <v>106</v>
      </c>
      <c r="E89" s="135" t="s">
        <v>0</v>
      </c>
      <c r="F89" s="11" t="s">
        <v>134</v>
      </c>
      <c r="G89" s="102">
        <v>47150</v>
      </c>
      <c r="H89" s="21">
        <v>46413</v>
      </c>
      <c r="I89" s="102">
        <v>0</v>
      </c>
      <c r="J89" s="73">
        <f t="shared" si="14"/>
        <v>47150</v>
      </c>
      <c r="K89" s="83">
        <f t="shared" si="15"/>
        <v>15960</v>
      </c>
      <c r="L89" s="83">
        <v>495</v>
      </c>
      <c r="M89" s="83">
        <v>0</v>
      </c>
      <c r="N89" s="83">
        <f>+ROUND(J89*0.0145,0)</f>
        <v>684</v>
      </c>
      <c r="O89" s="83">
        <v>187</v>
      </c>
      <c r="P89" s="83">
        <v>15290</v>
      </c>
      <c r="Q89" s="83">
        <v>554</v>
      </c>
      <c r="R89" s="83">
        <f t="shared" si="17"/>
        <v>33170</v>
      </c>
      <c r="S89" s="83">
        <f t="shared" si="18"/>
        <v>80320</v>
      </c>
    </row>
    <row r="90" spans="1:19">
      <c r="A90" s="8">
        <f t="shared" si="16"/>
        <v>83</v>
      </c>
      <c r="B90" s="21" t="s">
        <v>546</v>
      </c>
      <c r="C90" s="20" t="s">
        <v>103</v>
      </c>
      <c r="D90" s="25" t="s">
        <v>123</v>
      </c>
      <c r="E90" s="135" t="s">
        <v>0</v>
      </c>
      <c r="F90" s="11" t="s">
        <v>134</v>
      </c>
      <c r="G90" s="102">
        <v>47150</v>
      </c>
      <c r="H90" s="21">
        <v>46304</v>
      </c>
      <c r="I90" s="102">
        <v>0</v>
      </c>
      <c r="J90" s="73">
        <f t="shared" si="14"/>
        <v>47150</v>
      </c>
      <c r="K90" s="83">
        <f t="shared" si="15"/>
        <v>15960</v>
      </c>
      <c r="L90" s="83">
        <v>495</v>
      </c>
      <c r="M90" s="83">
        <v>0</v>
      </c>
      <c r="N90" s="83">
        <f t="shared" ref="N90:N101" si="19">ROUND(J90*0.0145,0)</f>
        <v>684</v>
      </c>
      <c r="O90" s="83">
        <v>187</v>
      </c>
      <c r="P90" s="85">
        <v>0</v>
      </c>
      <c r="Q90" s="85">
        <v>0</v>
      </c>
      <c r="R90" s="85">
        <f t="shared" si="17"/>
        <v>17326</v>
      </c>
      <c r="S90" s="85">
        <f t="shared" si="18"/>
        <v>64476</v>
      </c>
    </row>
    <row r="91" spans="1:19">
      <c r="A91" s="8">
        <f t="shared" si="16"/>
        <v>84</v>
      </c>
      <c r="B91" s="21" t="s">
        <v>548</v>
      </c>
      <c r="C91" s="20" t="s">
        <v>103</v>
      </c>
      <c r="D91" s="20" t="s">
        <v>127</v>
      </c>
      <c r="E91" s="135" t="s">
        <v>0</v>
      </c>
      <c r="F91" s="11" t="s">
        <v>150</v>
      </c>
      <c r="G91" s="102">
        <v>52696</v>
      </c>
      <c r="H91" s="21">
        <v>46446</v>
      </c>
      <c r="I91" s="102">
        <v>0</v>
      </c>
      <c r="J91" s="73">
        <f t="shared" si="14"/>
        <v>52696</v>
      </c>
      <c r="K91" s="83">
        <f t="shared" si="15"/>
        <v>17838</v>
      </c>
      <c r="L91" s="83">
        <v>495</v>
      </c>
      <c r="M91" s="83">
        <v>0</v>
      </c>
      <c r="N91" s="83">
        <f t="shared" si="19"/>
        <v>764</v>
      </c>
      <c r="O91" s="83">
        <v>187</v>
      </c>
      <c r="P91" s="83">
        <v>4141</v>
      </c>
      <c r="Q91" s="83">
        <v>373</v>
      </c>
      <c r="R91" s="85">
        <f t="shared" si="17"/>
        <v>23798</v>
      </c>
      <c r="S91" s="85">
        <f t="shared" si="18"/>
        <v>76494</v>
      </c>
    </row>
    <row r="92" spans="1:19">
      <c r="A92" s="8">
        <f t="shared" si="16"/>
        <v>85</v>
      </c>
      <c r="B92" s="21" t="s">
        <v>549</v>
      </c>
      <c r="C92" s="20" t="s">
        <v>103</v>
      </c>
      <c r="D92" s="20" t="s">
        <v>129</v>
      </c>
      <c r="E92" s="135" t="s">
        <v>0</v>
      </c>
      <c r="F92" s="11" t="s">
        <v>150</v>
      </c>
      <c r="G92" s="102">
        <v>52696</v>
      </c>
      <c r="H92" s="21">
        <v>46446</v>
      </c>
      <c r="I92" s="102">
        <v>0</v>
      </c>
      <c r="J92" s="73">
        <f t="shared" si="14"/>
        <v>52696</v>
      </c>
      <c r="K92" s="83">
        <f t="shared" si="15"/>
        <v>17838</v>
      </c>
      <c r="L92" s="85">
        <v>495</v>
      </c>
      <c r="M92" s="85">
        <v>0</v>
      </c>
      <c r="N92" s="83">
        <f t="shared" si="19"/>
        <v>764</v>
      </c>
      <c r="O92" s="85">
        <v>187</v>
      </c>
      <c r="P92" s="85">
        <v>5978</v>
      </c>
      <c r="Q92" s="85">
        <v>459</v>
      </c>
      <c r="R92" s="85">
        <f t="shared" si="17"/>
        <v>25721</v>
      </c>
      <c r="S92" s="85">
        <f t="shared" si="18"/>
        <v>78417</v>
      </c>
    </row>
    <row r="93" spans="1:19">
      <c r="A93" s="8">
        <f t="shared" si="16"/>
        <v>86</v>
      </c>
      <c r="B93" s="21" t="s">
        <v>548</v>
      </c>
      <c r="C93" s="20" t="s">
        <v>103</v>
      </c>
      <c r="D93" s="20" t="s">
        <v>130</v>
      </c>
      <c r="E93" s="135" t="s">
        <v>0</v>
      </c>
      <c r="F93" s="11" t="s">
        <v>150</v>
      </c>
      <c r="G93" s="102">
        <v>52696</v>
      </c>
      <c r="H93" s="21">
        <v>46446</v>
      </c>
      <c r="I93" s="102">
        <v>0</v>
      </c>
      <c r="J93" s="73">
        <f t="shared" si="14"/>
        <v>52696</v>
      </c>
      <c r="K93" s="83">
        <f t="shared" si="15"/>
        <v>17838</v>
      </c>
      <c r="L93" s="83">
        <v>495</v>
      </c>
      <c r="M93" s="83">
        <v>0</v>
      </c>
      <c r="N93" s="83">
        <f t="shared" si="19"/>
        <v>764</v>
      </c>
      <c r="O93" s="83">
        <v>187</v>
      </c>
      <c r="P93" s="83">
        <v>4141</v>
      </c>
      <c r="Q93" s="83">
        <v>373</v>
      </c>
      <c r="R93" s="85">
        <f t="shared" si="17"/>
        <v>23798</v>
      </c>
      <c r="S93" s="85">
        <f t="shared" si="18"/>
        <v>76494</v>
      </c>
    </row>
    <row r="94" spans="1:19">
      <c r="A94" s="8">
        <f t="shared" si="16"/>
        <v>87</v>
      </c>
      <c r="B94" s="21" t="s">
        <v>549</v>
      </c>
      <c r="C94" s="20" t="s">
        <v>103</v>
      </c>
      <c r="D94" s="20" t="s">
        <v>132</v>
      </c>
      <c r="E94" s="135" t="s">
        <v>0</v>
      </c>
      <c r="F94" s="11" t="s">
        <v>150</v>
      </c>
      <c r="G94" s="102">
        <v>52696</v>
      </c>
      <c r="H94" s="21">
        <v>46446</v>
      </c>
      <c r="I94" s="102">
        <v>0</v>
      </c>
      <c r="J94" s="73">
        <f t="shared" si="14"/>
        <v>52696</v>
      </c>
      <c r="K94" s="83">
        <f t="shared" si="15"/>
        <v>17838</v>
      </c>
      <c r="L94" s="85">
        <v>495</v>
      </c>
      <c r="M94" s="85">
        <v>0</v>
      </c>
      <c r="N94" s="83">
        <f t="shared" si="19"/>
        <v>764</v>
      </c>
      <c r="O94" s="85">
        <v>187</v>
      </c>
      <c r="P94" s="85">
        <v>4141</v>
      </c>
      <c r="Q94" s="85">
        <v>373</v>
      </c>
      <c r="R94" s="85">
        <f t="shared" si="17"/>
        <v>23798</v>
      </c>
      <c r="S94" s="85">
        <f t="shared" si="18"/>
        <v>76494</v>
      </c>
    </row>
    <row r="95" spans="1:19">
      <c r="A95" s="8">
        <f t="shared" si="16"/>
        <v>88</v>
      </c>
      <c r="B95" s="21" t="s">
        <v>545</v>
      </c>
      <c r="C95" s="20" t="s">
        <v>103</v>
      </c>
      <c r="D95" s="47" t="s">
        <v>133</v>
      </c>
      <c r="E95" s="135" t="s">
        <v>0</v>
      </c>
      <c r="F95" s="11" t="s">
        <v>128</v>
      </c>
      <c r="G95" s="102">
        <v>49922</v>
      </c>
      <c r="H95" s="21">
        <v>46446</v>
      </c>
      <c r="I95" s="102">
        <v>0</v>
      </c>
      <c r="J95" s="73">
        <f t="shared" si="14"/>
        <v>49922</v>
      </c>
      <c r="K95" s="83">
        <f t="shared" si="15"/>
        <v>16899</v>
      </c>
      <c r="L95" s="85">
        <v>495</v>
      </c>
      <c r="M95" s="85">
        <v>0</v>
      </c>
      <c r="N95" s="83">
        <f t="shared" si="19"/>
        <v>724</v>
      </c>
      <c r="O95" s="85">
        <v>187</v>
      </c>
      <c r="P95" s="85">
        <v>12977</v>
      </c>
      <c r="Q95" s="85">
        <v>459</v>
      </c>
      <c r="R95" s="85">
        <f t="shared" si="17"/>
        <v>31741</v>
      </c>
      <c r="S95" s="85">
        <f t="shared" si="18"/>
        <v>81663</v>
      </c>
    </row>
    <row r="96" spans="1:19">
      <c r="A96" s="8">
        <f t="shared" si="16"/>
        <v>89</v>
      </c>
      <c r="B96" s="21" t="s">
        <v>545</v>
      </c>
      <c r="C96" s="20" t="s">
        <v>103</v>
      </c>
      <c r="D96" s="47" t="s">
        <v>135</v>
      </c>
      <c r="E96" s="135" t="s">
        <v>0</v>
      </c>
      <c r="F96" s="11" t="s">
        <v>128</v>
      </c>
      <c r="G96" s="102">
        <v>49922</v>
      </c>
      <c r="H96" s="21">
        <v>46446</v>
      </c>
      <c r="I96" s="102">
        <v>0</v>
      </c>
      <c r="J96" s="73">
        <f t="shared" si="14"/>
        <v>49922</v>
      </c>
      <c r="K96" s="83">
        <f t="shared" si="15"/>
        <v>16899</v>
      </c>
      <c r="L96" s="85">
        <v>495</v>
      </c>
      <c r="M96" s="89">
        <v>0</v>
      </c>
      <c r="N96" s="83">
        <f t="shared" si="19"/>
        <v>724</v>
      </c>
      <c r="O96" s="85">
        <v>187</v>
      </c>
      <c r="P96" s="85">
        <v>5978</v>
      </c>
      <c r="Q96" s="85">
        <v>459</v>
      </c>
      <c r="R96" s="85">
        <f t="shared" si="17"/>
        <v>24742</v>
      </c>
      <c r="S96" s="85">
        <f t="shared" si="18"/>
        <v>74664</v>
      </c>
    </row>
    <row r="97" spans="1:19">
      <c r="A97" s="8">
        <f t="shared" si="16"/>
        <v>90</v>
      </c>
      <c r="B97" s="21" t="s">
        <v>545</v>
      </c>
      <c r="C97" s="20" t="s">
        <v>103</v>
      </c>
      <c r="D97" s="47" t="s">
        <v>136</v>
      </c>
      <c r="E97" s="135" t="s">
        <v>0</v>
      </c>
      <c r="F97" s="11" t="s">
        <v>128</v>
      </c>
      <c r="G97" s="102">
        <v>49922</v>
      </c>
      <c r="H97" s="21">
        <v>46446</v>
      </c>
      <c r="I97" s="102">
        <v>0</v>
      </c>
      <c r="J97" s="73">
        <f t="shared" si="14"/>
        <v>49922</v>
      </c>
      <c r="K97" s="83">
        <f t="shared" si="15"/>
        <v>16899</v>
      </c>
      <c r="L97" s="85">
        <v>495</v>
      </c>
      <c r="M97" s="89">
        <v>0</v>
      </c>
      <c r="N97" s="83">
        <f t="shared" si="19"/>
        <v>724</v>
      </c>
      <c r="O97" s="85">
        <v>187</v>
      </c>
      <c r="P97" s="85">
        <v>9794</v>
      </c>
      <c r="Q97" s="85">
        <v>0</v>
      </c>
      <c r="R97" s="85">
        <f t="shared" si="17"/>
        <v>28099</v>
      </c>
      <c r="S97" s="85">
        <f t="shared" si="18"/>
        <v>78021</v>
      </c>
    </row>
    <row r="98" spans="1:19">
      <c r="A98" s="8">
        <f t="shared" si="16"/>
        <v>91</v>
      </c>
      <c r="B98" s="21" t="s">
        <v>545</v>
      </c>
      <c r="C98" s="20" t="s">
        <v>103</v>
      </c>
      <c r="D98" s="47" t="s">
        <v>137</v>
      </c>
      <c r="E98" s="135" t="s">
        <v>0</v>
      </c>
      <c r="F98" s="11" t="s">
        <v>128</v>
      </c>
      <c r="G98" s="102">
        <v>49922</v>
      </c>
      <c r="H98" s="21">
        <v>46446</v>
      </c>
      <c r="I98" s="102">
        <v>0</v>
      </c>
      <c r="J98" s="73">
        <f t="shared" si="14"/>
        <v>49922</v>
      </c>
      <c r="K98" s="83">
        <f t="shared" si="15"/>
        <v>16899</v>
      </c>
      <c r="L98" s="85">
        <v>495</v>
      </c>
      <c r="M98" s="89">
        <v>0</v>
      </c>
      <c r="N98" s="83">
        <f t="shared" si="19"/>
        <v>724</v>
      </c>
      <c r="O98" s="85">
        <v>187</v>
      </c>
      <c r="P98" s="85">
        <v>9794</v>
      </c>
      <c r="Q98" s="85">
        <v>742</v>
      </c>
      <c r="R98" s="85">
        <f t="shared" si="17"/>
        <v>28841</v>
      </c>
      <c r="S98" s="85">
        <f t="shared" si="18"/>
        <v>78763</v>
      </c>
    </row>
    <row r="99" spans="1:19">
      <c r="A99" s="8">
        <f t="shared" si="16"/>
        <v>92</v>
      </c>
      <c r="B99" s="44" t="s">
        <v>550</v>
      </c>
      <c r="C99" s="20" t="s">
        <v>103</v>
      </c>
      <c r="D99" s="47" t="s">
        <v>138</v>
      </c>
      <c r="E99" s="135" t="s">
        <v>0</v>
      </c>
      <c r="F99" s="11" t="s">
        <v>128</v>
      </c>
      <c r="G99" s="102">
        <v>49922</v>
      </c>
      <c r="H99" s="21">
        <v>46446</v>
      </c>
      <c r="I99" s="102">
        <v>0</v>
      </c>
      <c r="J99" s="73">
        <f t="shared" si="14"/>
        <v>49922</v>
      </c>
      <c r="K99" s="83">
        <f t="shared" si="15"/>
        <v>16899</v>
      </c>
      <c r="L99" s="85">
        <v>495</v>
      </c>
      <c r="M99" s="89">
        <v>0</v>
      </c>
      <c r="N99" s="83">
        <f t="shared" si="19"/>
        <v>724</v>
      </c>
      <c r="O99" s="85">
        <v>187</v>
      </c>
      <c r="P99" s="85">
        <v>5978</v>
      </c>
      <c r="Q99" s="85">
        <v>459</v>
      </c>
      <c r="R99" s="85">
        <f t="shared" si="17"/>
        <v>24742</v>
      </c>
      <c r="S99" s="85">
        <f t="shared" si="18"/>
        <v>74664</v>
      </c>
    </row>
    <row r="100" spans="1:19">
      <c r="A100" s="8">
        <f t="shared" si="16"/>
        <v>93</v>
      </c>
      <c r="B100" s="21" t="s">
        <v>545</v>
      </c>
      <c r="C100" s="20" t="s">
        <v>103</v>
      </c>
      <c r="D100" s="47" t="s">
        <v>139</v>
      </c>
      <c r="E100" s="135" t="s">
        <v>0</v>
      </c>
      <c r="F100" s="11" t="s">
        <v>128</v>
      </c>
      <c r="G100" s="102">
        <v>49922</v>
      </c>
      <c r="H100" s="21">
        <v>46446</v>
      </c>
      <c r="I100" s="102">
        <v>0</v>
      </c>
      <c r="J100" s="73">
        <f t="shared" si="14"/>
        <v>49922</v>
      </c>
      <c r="K100" s="85">
        <f t="shared" si="15"/>
        <v>16899</v>
      </c>
      <c r="L100" s="85">
        <v>495</v>
      </c>
      <c r="M100" s="89">
        <v>0</v>
      </c>
      <c r="N100" s="85">
        <f t="shared" si="19"/>
        <v>724</v>
      </c>
      <c r="O100" s="85">
        <v>187</v>
      </c>
      <c r="P100" s="85">
        <v>12977</v>
      </c>
      <c r="Q100" s="85">
        <v>373</v>
      </c>
      <c r="R100" s="85">
        <f t="shared" si="17"/>
        <v>31655</v>
      </c>
      <c r="S100" s="85">
        <f t="shared" si="18"/>
        <v>81577</v>
      </c>
    </row>
    <row r="101" spans="1:19">
      <c r="A101" s="8">
        <f t="shared" si="16"/>
        <v>94</v>
      </c>
      <c r="B101" s="21" t="s">
        <v>545</v>
      </c>
      <c r="C101" s="20" t="s">
        <v>103</v>
      </c>
      <c r="D101" s="47" t="s">
        <v>140</v>
      </c>
      <c r="E101" s="135" t="s">
        <v>0</v>
      </c>
      <c r="F101" s="11" t="s">
        <v>128</v>
      </c>
      <c r="G101" s="102">
        <v>49922</v>
      </c>
      <c r="H101" s="21">
        <v>46446</v>
      </c>
      <c r="I101" s="102">
        <v>0</v>
      </c>
      <c r="J101" s="73">
        <f t="shared" si="14"/>
        <v>49922</v>
      </c>
      <c r="K101" s="85">
        <f t="shared" si="15"/>
        <v>16899</v>
      </c>
      <c r="L101" s="85">
        <v>495</v>
      </c>
      <c r="M101" s="89">
        <v>0</v>
      </c>
      <c r="N101" s="85">
        <f t="shared" si="19"/>
        <v>724</v>
      </c>
      <c r="O101" s="85">
        <v>187</v>
      </c>
      <c r="P101" s="85">
        <v>8551</v>
      </c>
      <c r="Q101" s="85">
        <v>342</v>
      </c>
      <c r="R101" s="85">
        <f t="shared" si="17"/>
        <v>27198</v>
      </c>
      <c r="S101" s="85">
        <f t="shared" si="18"/>
        <v>77120</v>
      </c>
    </row>
    <row r="102" spans="1:19">
      <c r="A102" s="8">
        <f t="shared" si="16"/>
        <v>95</v>
      </c>
      <c r="B102" s="21" t="s">
        <v>549</v>
      </c>
      <c r="C102" s="20" t="s">
        <v>103</v>
      </c>
      <c r="D102" s="20" t="s">
        <v>203</v>
      </c>
      <c r="E102" s="135" t="s">
        <v>0</v>
      </c>
      <c r="F102" s="11" t="s">
        <v>150</v>
      </c>
      <c r="G102" s="102">
        <v>52696</v>
      </c>
      <c r="H102" s="24">
        <v>46446</v>
      </c>
      <c r="I102" s="102">
        <v>0</v>
      </c>
      <c r="J102" s="73">
        <f t="shared" si="14"/>
        <v>52696</v>
      </c>
      <c r="K102" s="85">
        <f t="shared" si="15"/>
        <v>17838</v>
      </c>
      <c r="L102" s="85">
        <v>495</v>
      </c>
      <c r="M102" s="85">
        <v>0</v>
      </c>
      <c r="N102" s="85">
        <f t="shared" ref="N102:N107" si="20">+ROUND(J102*0.0145,0)</f>
        <v>764</v>
      </c>
      <c r="O102" s="85">
        <v>187</v>
      </c>
      <c r="P102" s="85">
        <v>8150</v>
      </c>
      <c r="Q102" s="85">
        <v>373</v>
      </c>
      <c r="R102" s="85">
        <f t="shared" si="17"/>
        <v>27807</v>
      </c>
      <c r="S102" s="85">
        <f t="shared" si="18"/>
        <v>80503</v>
      </c>
    </row>
    <row r="103" spans="1:19">
      <c r="A103" s="8">
        <f t="shared" si="16"/>
        <v>96</v>
      </c>
      <c r="B103" s="21">
        <v>45187</v>
      </c>
      <c r="C103" s="20" t="s">
        <v>103</v>
      </c>
      <c r="D103" s="20" t="s">
        <v>204</v>
      </c>
      <c r="E103" s="135" t="s">
        <v>0</v>
      </c>
      <c r="F103" s="11" t="s">
        <v>134</v>
      </c>
      <c r="G103" s="102">
        <v>47150</v>
      </c>
      <c r="H103" s="24" t="s">
        <v>500</v>
      </c>
      <c r="I103" s="102">
        <v>0</v>
      </c>
      <c r="J103" s="73">
        <f t="shared" si="14"/>
        <v>47150</v>
      </c>
      <c r="K103" s="85">
        <f t="shared" si="15"/>
        <v>15960</v>
      </c>
      <c r="L103" s="85">
        <v>495</v>
      </c>
      <c r="M103" s="85">
        <v>0</v>
      </c>
      <c r="N103" s="85">
        <f t="shared" si="20"/>
        <v>684</v>
      </c>
      <c r="O103" s="85">
        <v>187</v>
      </c>
      <c r="P103" s="85">
        <v>8150</v>
      </c>
      <c r="Q103" s="85">
        <v>373</v>
      </c>
      <c r="R103" s="85">
        <f t="shared" si="17"/>
        <v>25849</v>
      </c>
      <c r="S103" s="85">
        <f t="shared" si="18"/>
        <v>72999</v>
      </c>
    </row>
    <row r="104" spans="1:19">
      <c r="A104" s="8">
        <f t="shared" si="16"/>
        <v>97</v>
      </c>
      <c r="B104" s="21">
        <v>45187</v>
      </c>
      <c r="C104" s="20" t="s">
        <v>103</v>
      </c>
      <c r="D104" s="20" t="s">
        <v>205</v>
      </c>
      <c r="E104" s="135" t="s">
        <v>0</v>
      </c>
      <c r="F104" s="11" t="s">
        <v>134</v>
      </c>
      <c r="G104" s="102">
        <v>47150</v>
      </c>
      <c r="H104" s="24" t="s">
        <v>500</v>
      </c>
      <c r="I104" s="102">
        <v>0</v>
      </c>
      <c r="J104" s="73">
        <f t="shared" si="14"/>
        <v>47150</v>
      </c>
      <c r="K104" s="85">
        <f t="shared" si="15"/>
        <v>15960</v>
      </c>
      <c r="L104" s="85">
        <v>495</v>
      </c>
      <c r="M104" s="85">
        <v>0</v>
      </c>
      <c r="N104" s="85">
        <f t="shared" si="20"/>
        <v>684</v>
      </c>
      <c r="O104" s="85">
        <v>187</v>
      </c>
      <c r="P104" s="85">
        <v>4141</v>
      </c>
      <c r="Q104" s="85">
        <v>373</v>
      </c>
      <c r="R104" s="85">
        <f t="shared" si="17"/>
        <v>21840</v>
      </c>
      <c r="S104" s="85">
        <f t="shared" si="18"/>
        <v>68990</v>
      </c>
    </row>
    <row r="105" spans="1:19">
      <c r="A105" s="8">
        <f t="shared" si="16"/>
        <v>98</v>
      </c>
      <c r="B105" s="17">
        <v>45194</v>
      </c>
      <c r="C105" s="14" t="s">
        <v>103</v>
      </c>
      <c r="D105" s="14" t="s">
        <v>206</v>
      </c>
      <c r="E105" s="135" t="s">
        <v>0</v>
      </c>
      <c r="F105" s="5" t="s">
        <v>134</v>
      </c>
      <c r="G105" s="96">
        <v>47150</v>
      </c>
      <c r="H105" s="35" t="s">
        <v>500</v>
      </c>
      <c r="I105" s="96">
        <v>0</v>
      </c>
      <c r="J105" s="73">
        <f t="shared" si="14"/>
        <v>47150</v>
      </c>
      <c r="K105" s="75">
        <f t="shared" si="15"/>
        <v>15960</v>
      </c>
      <c r="L105" s="75">
        <v>495</v>
      </c>
      <c r="M105" s="75">
        <v>0</v>
      </c>
      <c r="N105" s="75">
        <f t="shared" si="20"/>
        <v>684</v>
      </c>
      <c r="O105" s="75">
        <v>187</v>
      </c>
      <c r="P105" s="75">
        <v>5978</v>
      </c>
      <c r="Q105" s="75">
        <v>459</v>
      </c>
      <c r="R105" s="75">
        <f t="shared" si="17"/>
        <v>23763</v>
      </c>
      <c r="S105" s="75">
        <f t="shared" si="18"/>
        <v>70913</v>
      </c>
    </row>
    <row r="106" spans="1:19">
      <c r="A106" s="8">
        <f t="shared" si="16"/>
        <v>99</v>
      </c>
      <c r="B106" s="17">
        <v>45194</v>
      </c>
      <c r="C106" s="14" t="s">
        <v>103</v>
      </c>
      <c r="D106" s="14" t="s">
        <v>207</v>
      </c>
      <c r="E106" s="135" t="s">
        <v>0</v>
      </c>
      <c r="F106" s="5" t="s">
        <v>134</v>
      </c>
      <c r="G106" s="96">
        <v>47150</v>
      </c>
      <c r="H106" s="35" t="s">
        <v>500</v>
      </c>
      <c r="I106" s="103">
        <v>0</v>
      </c>
      <c r="J106" s="73">
        <f t="shared" si="14"/>
        <v>47150</v>
      </c>
      <c r="K106" s="74">
        <f t="shared" si="15"/>
        <v>15960</v>
      </c>
      <c r="L106" s="75">
        <v>495</v>
      </c>
      <c r="M106" s="75">
        <v>0</v>
      </c>
      <c r="N106" s="75">
        <f t="shared" si="20"/>
        <v>684</v>
      </c>
      <c r="O106" s="74">
        <v>187</v>
      </c>
      <c r="P106" s="75">
        <v>7215</v>
      </c>
      <c r="Q106" s="75">
        <v>554</v>
      </c>
      <c r="R106" s="75">
        <f t="shared" si="17"/>
        <v>25095</v>
      </c>
      <c r="S106" s="75">
        <f t="shared" si="18"/>
        <v>72245</v>
      </c>
    </row>
    <row r="107" spans="1:19">
      <c r="A107" s="8">
        <f t="shared" si="16"/>
        <v>100</v>
      </c>
      <c r="B107" s="17">
        <v>45201</v>
      </c>
      <c r="C107" s="14" t="s">
        <v>103</v>
      </c>
      <c r="D107" s="14" t="s">
        <v>208</v>
      </c>
      <c r="E107" s="135" t="s">
        <v>0</v>
      </c>
      <c r="F107" s="5" t="s">
        <v>134</v>
      </c>
      <c r="G107" s="96">
        <v>47150</v>
      </c>
      <c r="H107" s="35" t="s">
        <v>500</v>
      </c>
      <c r="I107" s="103">
        <v>0</v>
      </c>
      <c r="J107" s="73">
        <f t="shared" si="14"/>
        <v>47150</v>
      </c>
      <c r="K107" s="74">
        <f t="shared" si="15"/>
        <v>15960</v>
      </c>
      <c r="L107" s="75">
        <v>495</v>
      </c>
      <c r="M107" s="75">
        <v>0</v>
      </c>
      <c r="N107" s="75">
        <f t="shared" si="20"/>
        <v>684</v>
      </c>
      <c r="O107" s="74">
        <v>187</v>
      </c>
      <c r="P107" s="75">
        <v>21217</v>
      </c>
      <c r="Q107" s="75">
        <v>742</v>
      </c>
      <c r="R107" s="75">
        <f t="shared" si="17"/>
        <v>39285</v>
      </c>
      <c r="S107" s="75">
        <f t="shared" si="18"/>
        <v>86435</v>
      </c>
    </row>
    <row r="108" spans="1:19">
      <c r="A108" s="8">
        <f t="shared" si="16"/>
        <v>101</v>
      </c>
      <c r="B108" s="17" t="s">
        <v>548</v>
      </c>
      <c r="C108" s="14" t="s">
        <v>103</v>
      </c>
      <c r="D108" s="14" t="s">
        <v>240</v>
      </c>
      <c r="E108" s="135" t="s">
        <v>0</v>
      </c>
      <c r="F108" s="5" t="s">
        <v>150</v>
      </c>
      <c r="G108" s="80">
        <v>52696</v>
      </c>
      <c r="H108" s="35">
        <v>46446</v>
      </c>
      <c r="I108" s="103">
        <v>0</v>
      </c>
      <c r="J108" s="73">
        <f t="shared" si="14"/>
        <v>52696</v>
      </c>
      <c r="K108" s="74">
        <f t="shared" si="15"/>
        <v>17838</v>
      </c>
      <c r="L108" s="75">
        <v>495</v>
      </c>
      <c r="M108" s="75">
        <v>0</v>
      </c>
      <c r="N108" s="75">
        <f t="shared" ref="N108:N124" si="21">ROUND(J108*0.0145,0)</f>
        <v>764</v>
      </c>
      <c r="O108" s="74">
        <v>187</v>
      </c>
      <c r="P108" s="75">
        <v>15290</v>
      </c>
      <c r="Q108" s="75">
        <v>554</v>
      </c>
      <c r="R108" s="75">
        <f t="shared" ref="R108:R124" si="22">K108+L108+M108+N108+O108+P108+Q108</f>
        <v>35128</v>
      </c>
      <c r="S108" s="75">
        <f t="shared" ref="S108:S124" si="23">J108+R108</f>
        <v>87824</v>
      </c>
    </row>
    <row r="109" spans="1:19">
      <c r="A109" s="8">
        <f t="shared" si="16"/>
        <v>102</v>
      </c>
      <c r="B109" s="17">
        <v>45258</v>
      </c>
      <c r="C109" s="30" t="s">
        <v>103</v>
      </c>
      <c r="D109" s="14" t="s">
        <v>241</v>
      </c>
      <c r="E109" s="135" t="s">
        <v>0</v>
      </c>
      <c r="F109" s="5" t="s">
        <v>134</v>
      </c>
      <c r="G109" s="80">
        <v>47150</v>
      </c>
      <c r="H109" s="35">
        <v>46413</v>
      </c>
      <c r="I109" s="103">
        <v>0</v>
      </c>
      <c r="J109" s="73">
        <f t="shared" si="14"/>
        <v>47150</v>
      </c>
      <c r="K109" s="74">
        <f t="shared" si="15"/>
        <v>15960</v>
      </c>
      <c r="L109" s="75">
        <v>495</v>
      </c>
      <c r="M109" s="75">
        <v>0</v>
      </c>
      <c r="N109" s="75">
        <f t="shared" si="21"/>
        <v>684</v>
      </c>
      <c r="O109" s="74">
        <v>187</v>
      </c>
      <c r="P109" s="75">
        <v>4141</v>
      </c>
      <c r="Q109" s="75">
        <v>373</v>
      </c>
      <c r="R109" s="75">
        <f t="shared" si="22"/>
        <v>21840</v>
      </c>
      <c r="S109" s="75">
        <f t="shared" si="23"/>
        <v>68990</v>
      </c>
    </row>
    <row r="110" spans="1:19">
      <c r="A110" s="8">
        <f t="shared" si="16"/>
        <v>103</v>
      </c>
      <c r="B110" s="21">
        <v>45215</v>
      </c>
      <c r="C110" s="30" t="s">
        <v>103</v>
      </c>
      <c r="D110" s="30" t="s">
        <v>242</v>
      </c>
      <c r="E110" s="135" t="s">
        <v>0</v>
      </c>
      <c r="F110" s="5" t="s">
        <v>134</v>
      </c>
      <c r="G110" s="80">
        <v>47150</v>
      </c>
      <c r="H110" s="35">
        <v>46413</v>
      </c>
      <c r="I110" s="103">
        <v>0</v>
      </c>
      <c r="J110" s="73">
        <f t="shared" si="14"/>
        <v>47150</v>
      </c>
      <c r="K110" s="74">
        <f t="shared" si="15"/>
        <v>15960</v>
      </c>
      <c r="L110" s="75">
        <v>495</v>
      </c>
      <c r="M110" s="75">
        <v>0</v>
      </c>
      <c r="N110" s="75">
        <f t="shared" si="21"/>
        <v>684</v>
      </c>
      <c r="O110" s="74">
        <v>187</v>
      </c>
      <c r="P110" s="75">
        <v>4141</v>
      </c>
      <c r="Q110" s="75">
        <v>373</v>
      </c>
      <c r="R110" s="75">
        <f t="shared" si="22"/>
        <v>21840</v>
      </c>
      <c r="S110" s="75">
        <f t="shared" si="23"/>
        <v>68990</v>
      </c>
    </row>
    <row r="111" spans="1:19">
      <c r="A111" s="8">
        <f t="shared" si="16"/>
        <v>104</v>
      </c>
      <c r="B111" s="17">
        <v>45201</v>
      </c>
      <c r="C111" s="14" t="s">
        <v>103</v>
      </c>
      <c r="D111" s="14" t="s">
        <v>243</v>
      </c>
      <c r="E111" s="135" t="s">
        <v>0</v>
      </c>
      <c r="F111" s="5" t="s">
        <v>134</v>
      </c>
      <c r="G111" s="80">
        <v>47150</v>
      </c>
      <c r="H111" s="35">
        <v>46413</v>
      </c>
      <c r="I111" s="103">
        <v>0</v>
      </c>
      <c r="J111" s="73">
        <f t="shared" si="14"/>
        <v>47150</v>
      </c>
      <c r="K111" s="74">
        <f t="shared" si="15"/>
        <v>15960</v>
      </c>
      <c r="L111" s="75">
        <v>495</v>
      </c>
      <c r="M111" s="75">
        <v>0</v>
      </c>
      <c r="N111" s="75">
        <f t="shared" si="21"/>
        <v>684</v>
      </c>
      <c r="O111" s="74">
        <v>187</v>
      </c>
      <c r="P111" s="75">
        <v>9794</v>
      </c>
      <c r="Q111" s="75">
        <v>742</v>
      </c>
      <c r="R111" s="75">
        <f t="shared" si="22"/>
        <v>27862</v>
      </c>
      <c r="S111" s="75">
        <f t="shared" si="23"/>
        <v>75012</v>
      </c>
    </row>
    <row r="112" spans="1:19">
      <c r="A112" s="8">
        <f t="shared" si="16"/>
        <v>105</v>
      </c>
      <c r="B112" s="17">
        <v>45194</v>
      </c>
      <c r="C112" s="30" t="s">
        <v>103</v>
      </c>
      <c r="D112" s="14" t="s">
        <v>244</v>
      </c>
      <c r="E112" s="135" t="s">
        <v>0</v>
      </c>
      <c r="F112" s="5" t="s">
        <v>134</v>
      </c>
      <c r="G112" s="80">
        <v>47150</v>
      </c>
      <c r="H112" s="35">
        <v>46413</v>
      </c>
      <c r="I112" s="103">
        <v>0</v>
      </c>
      <c r="J112" s="73">
        <f t="shared" si="14"/>
        <v>47150</v>
      </c>
      <c r="K112" s="74">
        <f t="shared" si="15"/>
        <v>15960</v>
      </c>
      <c r="L112" s="75">
        <v>495</v>
      </c>
      <c r="M112" s="74">
        <v>0</v>
      </c>
      <c r="N112" s="75">
        <f t="shared" si="21"/>
        <v>684</v>
      </c>
      <c r="O112" s="74">
        <v>187</v>
      </c>
      <c r="P112" s="75">
        <v>4141</v>
      </c>
      <c r="Q112" s="75">
        <v>373</v>
      </c>
      <c r="R112" s="75">
        <f t="shared" si="22"/>
        <v>21840</v>
      </c>
      <c r="S112" s="75">
        <f t="shared" si="23"/>
        <v>68990</v>
      </c>
    </row>
    <row r="113" spans="1:19">
      <c r="A113" s="8">
        <f t="shared" si="16"/>
        <v>106</v>
      </c>
      <c r="B113" s="17">
        <v>45194</v>
      </c>
      <c r="C113" s="30" t="s">
        <v>103</v>
      </c>
      <c r="D113" s="14" t="s">
        <v>246</v>
      </c>
      <c r="E113" s="135" t="s">
        <v>0</v>
      </c>
      <c r="F113" s="5" t="s">
        <v>134</v>
      </c>
      <c r="G113" s="80">
        <v>47150</v>
      </c>
      <c r="H113" s="35">
        <v>46413</v>
      </c>
      <c r="I113" s="103">
        <v>0</v>
      </c>
      <c r="J113" s="73">
        <f t="shared" si="14"/>
        <v>47150</v>
      </c>
      <c r="K113" s="74">
        <f t="shared" si="15"/>
        <v>15960</v>
      </c>
      <c r="L113" s="75">
        <v>495</v>
      </c>
      <c r="M113" s="74">
        <v>0</v>
      </c>
      <c r="N113" s="75">
        <f t="shared" si="21"/>
        <v>684</v>
      </c>
      <c r="O113" s="74">
        <v>187</v>
      </c>
      <c r="P113" s="75">
        <v>4141</v>
      </c>
      <c r="Q113" s="75">
        <v>373</v>
      </c>
      <c r="R113" s="75">
        <f t="shared" si="22"/>
        <v>21840</v>
      </c>
      <c r="S113" s="75">
        <f t="shared" si="23"/>
        <v>68990</v>
      </c>
    </row>
    <row r="114" spans="1:19">
      <c r="A114" s="8">
        <f t="shared" si="16"/>
        <v>107</v>
      </c>
      <c r="B114" s="17">
        <v>45187</v>
      </c>
      <c r="C114" s="30" t="s">
        <v>103</v>
      </c>
      <c r="D114" s="14" t="s">
        <v>247</v>
      </c>
      <c r="E114" s="135" t="s">
        <v>0</v>
      </c>
      <c r="F114" s="5" t="s">
        <v>150</v>
      </c>
      <c r="G114" s="80">
        <v>52696</v>
      </c>
      <c r="H114" s="35">
        <v>45925</v>
      </c>
      <c r="I114" s="103">
        <v>0</v>
      </c>
      <c r="J114" s="73">
        <f t="shared" si="14"/>
        <v>52696</v>
      </c>
      <c r="K114" s="74">
        <f t="shared" si="15"/>
        <v>17838</v>
      </c>
      <c r="L114" s="75">
        <v>495</v>
      </c>
      <c r="M114" s="75">
        <v>0</v>
      </c>
      <c r="N114" s="75">
        <f t="shared" si="21"/>
        <v>764</v>
      </c>
      <c r="O114" s="74">
        <v>187</v>
      </c>
      <c r="P114" s="75">
        <v>8150</v>
      </c>
      <c r="Q114" s="75">
        <v>373</v>
      </c>
      <c r="R114" s="75">
        <f t="shared" si="22"/>
        <v>27807</v>
      </c>
      <c r="S114" s="75">
        <f t="shared" si="23"/>
        <v>80503</v>
      </c>
    </row>
    <row r="115" spans="1:19">
      <c r="A115" s="8">
        <f t="shared" si="16"/>
        <v>108</v>
      </c>
      <c r="B115" s="17">
        <v>45187</v>
      </c>
      <c r="C115" s="30" t="s">
        <v>103</v>
      </c>
      <c r="D115" s="14" t="s">
        <v>248</v>
      </c>
      <c r="E115" s="135" t="s">
        <v>0</v>
      </c>
      <c r="F115" s="5" t="s">
        <v>134</v>
      </c>
      <c r="G115" s="80">
        <v>47150</v>
      </c>
      <c r="H115" s="35">
        <v>46413</v>
      </c>
      <c r="I115" s="103">
        <v>0</v>
      </c>
      <c r="J115" s="73">
        <f t="shared" si="14"/>
        <v>47150</v>
      </c>
      <c r="K115" s="76">
        <f t="shared" si="15"/>
        <v>15960</v>
      </c>
      <c r="L115" s="73">
        <v>495</v>
      </c>
      <c r="M115" s="73">
        <v>0</v>
      </c>
      <c r="N115" s="73">
        <f t="shared" si="21"/>
        <v>684</v>
      </c>
      <c r="O115" s="73">
        <v>187</v>
      </c>
      <c r="P115" s="73">
        <v>12977</v>
      </c>
      <c r="Q115" s="73">
        <v>373</v>
      </c>
      <c r="R115" s="73">
        <f t="shared" si="22"/>
        <v>30676</v>
      </c>
      <c r="S115" s="73">
        <f t="shared" si="23"/>
        <v>77826</v>
      </c>
    </row>
    <row r="116" spans="1:19">
      <c r="A116" s="8">
        <f t="shared" si="16"/>
        <v>109</v>
      </c>
      <c r="B116" s="17">
        <v>45187</v>
      </c>
      <c r="C116" s="14" t="s">
        <v>103</v>
      </c>
      <c r="D116" s="14" t="s">
        <v>249</v>
      </c>
      <c r="E116" s="135" t="s">
        <v>0</v>
      </c>
      <c r="F116" s="5" t="s">
        <v>134</v>
      </c>
      <c r="G116" s="80">
        <v>47150</v>
      </c>
      <c r="H116" s="48">
        <v>46413</v>
      </c>
      <c r="I116" s="103">
        <v>0</v>
      </c>
      <c r="J116" s="73">
        <f t="shared" si="14"/>
        <v>47150</v>
      </c>
      <c r="K116" s="76">
        <f t="shared" si="15"/>
        <v>15960</v>
      </c>
      <c r="L116" s="73">
        <v>495</v>
      </c>
      <c r="M116" s="73">
        <v>0</v>
      </c>
      <c r="N116" s="73">
        <f t="shared" si="21"/>
        <v>684</v>
      </c>
      <c r="O116" s="76">
        <v>187</v>
      </c>
      <c r="P116" s="73">
        <v>4141</v>
      </c>
      <c r="Q116" s="73">
        <v>373</v>
      </c>
      <c r="R116" s="73">
        <f t="shared" si="22"/>
        <v>21840</v>
      </c>
      <c r="S116" s="73">
        <f t="shared" si="23"/>
        <v>68990</v>
      </c>
    </row>
    <row r="117" spans="1:19">
      <c r="A117" s="8">
        <f t="shared" si="16"/>
        <v>110</v>
      </c>
      <c r="B117" s="17">
        <v>42912</v>
      </c>
      <c r="C117" s="30" t="s">
        <v>103</v>
      </c>
      <c r="D117" s="14" t="s">
        <v>250</v>
      </c>
      <c r="E117" s="135" t="s">
        <v>0</v>
      </c>
      <c r="F117" s="5" t="s">
        <v>187</v>
      </c>
      <c r="G117" s="80">
        <v>59909</v>
      </c>
      <c r="H117" s="35">
        <v>46229</v>
      </c>
      <c r="I117" s="103">
        <v>554</v>
      </c>
      <c r="J117" s="73">
        <f t="shared" si="14"/>
        <v>60463</v>
      </c>
      <c r="K117" s="76">
        <f t="shared" si="15"/>
        <v>20467</v>
      </c>
      <c r="L117" s="73">
        <v>495</v>
      </c>
      <c r="M117" s="73"/>
      <c r="N117" s="73">
        <f t="shared" si="21"/>
        <v>877</v>
      </c>
      <c r="O117" s="76">
        <v>187</v>
      </c>
      <c r="P117" s="73">
        <v>4141</v>
      </c>
      <c r="Q117" s="73">
        <v>373</v>
      </c>
      <c r="R117" s="73">
        <f t="shared" si="22"/>
        <v>26540</v>
      </c>
      <c r="S117" s="73">
        <f t="shared" si="23"/>
        <v>87003</v>
      </c>
    </row>
    <row r="118" spans="1:19">
      <c r="A118" s="8">
        <f t="shared" si="16"/>
        <v>111</v>
      </c>
      <c r="B118" s="17">
        <v>44389</v>
      </c>
      <c r="C118" s="30" t="s">
        <v>103</v>
      </c>
      <c r="D118" s="36" t="s">
        <v>274</v>
      </c>
      <c r="E118" s="135" t="s">
        <v>0</v>
      </c>
      <c r="F118" s="5" t="s">
        <v>150</v>
      </c>
      <c r="G118" s="73">
        <v>52696</v>
      </c>
      <c r="H118" s="35">
        <v>46446</v>
      </c>
      <c r="I118" s="103">
        <v>0</v>
      </c>
      <c r="J118" s="73">
        <f t="shared" si="14"/>
        <v>52696</v>
      </c>
      <c r="K118" s="74">
        <f t="shared" si="15"/>
        <v>17838</v>
      </c>
      <c r="L118" s="75">
        <v>495</v>
      </c>
      <c r="M118" s="75">
        <v>0</v>
      </c>
      <c r="N118" s="75">
        <f t="shared" si="21"/>
        <v>764</v>
      </c>
      <c r="O118" s="74">
        <v>187</v>
      </c>
      <c r="P118" s="75">
        <v>21217</v>
      </c>
      <c r="Q118" s="75">
        <v>0</v>
      </c>
      <c r="R118" s="75">
        <f t="shared" si="22"/>
        <v>40501</v>
      </c>
      <c r="S118" s="75">
        <f t="shared" si="23"/>
        <v>93197</v>
      </c>
    </row>
    <row r="119" spans="1:19">
      <c r="A119" s="8">
        <f t="shared" si="16"/>
        <v>112</v>
      </c>
      <c r="B119" s="17">
        <v>45222</v>
      </c>
      <c r="C119" s="30" t="s">
        <v>103</v>
      </c>
      <c r="D119" s="33" t="s">
        <v>277</v>
      </c>
      <c r="E119" s="135" t="s">
        <v>0</v>
      </c>
      <c r="F119" s="5" t="s">
        <v>134</v>
      </c>
      <c r="G119" s="96">
        <v>47150</v>
      </c>
      <c r="H119" s="17">
        <v>46413</v>
      </c>
      <c r="I119" s="103">
        <v>0</v>
      </c>
      <c r="J119" s="73">
        <f t="shared" si="14"/>
        <v>47150</v>
      </c>
      <c r="K119" s="74">
        <f t="shared" si="15"/>
        <v>15960</v>
      </c>
      <c r="L119" s="75">
        <v>495</v>
      </c>
      <c r="M119" s="75">
        <v>0</v>
      </c>
      <c r="N119" s="75">
        <f t="shared" si="21"/>
        <v>684</v>
      </c>
      <c r="O119" s="74">
        <v>185</v>
      </c>
      <c r="P119" s="75">
        <v>0</v>
      </c>
      <c r="Q119" s="75">
        <v>742</v>
      </c>
      <c r="R119" s="75">
        <f t="shared" si="22"/>
        <v>18066</v>
      </c>
      <c r="S119" s="75">
        <f t="shared" si="23"/>
        <v>65216</v>
      </c>
    </row>
    <row r="120" spans="1:19">
      <c r="A120" s="8">
        <f t="shared" si="16"/>
        <v>113</v>
      </c>
      <c r="B120" s="17">
        <v>45187</v>
      </c>
      <c r="C120" s="14" t="s">
        <v>103</v>
      </c>
      <c r="D120" s="14" t="s">
        <v>278</v>
      </c>
      <c r="E120" s="135" t="s">
        <v>0</v>
      </c>
      <c r="F120" s="5" t="s">
        <v>134</v>
      </c>
      <c r="G120" s="96">
        <v>47150</v>
      </c>
      <c r="H120" s="17">
        <v>46413</v>
      </c>
      <c r="I120" s="103">
        <v>0</v>
      </c>
      <c r="J120" s="73">
        <f t="shared" si="14"/>
        <v>47150</v>
      </c>
      <c r="K120" s="74">
        <f t="shared" si="15"/>
        <v>15960</v>
      </c>
      <c r="L120" s="74">
        <v>495</v>
      </c>
      <c r="M120" s="75">
        <v>0</v>
      </c>
      <c r="N120" s="75">
        <f t="shared" si="21"/>
        <v>684</v>
      </c>
      <c r="O120" s="74">
        <v>185</v>
      </c>
      <c r="P120" s="75">
        <v>4141</v>
      </c>
      <c r="Q120" s="75">
        <v>373</v>
      </c>
      <c r="R120" s="75">
        <f t="shared" si="22"/>
        <v>21838</v>
      </c>
      <c r="S120" s="75">
        <f t="shared" si="23"/>
        <v>68988</v>
      </c>
    </row>
    <row r="121" spans="1:19">
      <c r="A121" s="8">
        <f t="shared" si="16"/>
        <v>114</v>
      </c>
      <c r="B121" s="17">
        <v>45187</v>
      </c>
      <c r="C121" s="30" t="s">
        <v>103</v>
      </c>
      <c r="D121" s="36" t="s">
        <v>279</v>
      </c>
      <c r="E121" s="135" t="s">
        <v>0</v>
      </c>
      <c r="F121" s="7" t="s">
        <v>134</v>
      </c>
      <c r="G121" s="103">
        <v>47150</v>
      </c>
      <c r="H121" s="17">
        <v>46413</v>
      </c>
      <c r="I121" s="103">
        <v>0</v>
      </c>
      <c r="J121" s="73">
        <f t="shared" si="14"/>
        <v>47150</v>
      </c>
      <c r="K121" s="74">
        <f t="shared" si="15"/>
        <v>15960</v>
      </c>
      <c r="L121" s="75">
        <v>495</v>
      </c>
      <c r="M121" s="75">
        <v>0</v>
      </c>
      <c r="N121" s="75">
        <f t="shared" si="21"/>
        <v>684</v>
      </c>
      <c r="O121" s="74">
        <v>185</v>
      </c>
      <c r="P121" s="75">
        <v>9794</v>
      </c>
      <c r="Q121" s="75">
        <v>0</v>
      </c>
      <c r="R121" s="75">
        <f t="shared" si="22"/>
        <v>27118</v>
      </c>
      <c r="S121" s="75">
        <f t="shared" si="23"/>
        <v>74268</v>
      </c>
    </row>
    <row r="122" spans="1:19">
      <c r="A122" s="8">
        <f t="shared" si="16"/>
        <v>115</v>
      </c>
      <c r="B122" s="17">
        <v>45187</v>
      </c>
      <c r="C122" s="30" t="s">
        <v>103</v>
      </c>
      <c r="D122" s="30" t="s">
        <v>280</v>
      </c>
      <c r="E122" s="135" t="s">
        <v>0</v>
      </c>
      <c r="F122" s="7" t="s">
        <v>134</v>
      </c>
      <c r="G122" s="103">
        <v>47150</v>
      </c>
      <c r="H122" s="17">
        <v>46413</v>
      </c>
      <c r="I122" s="103">
        <v>0</v>
      </c>
      <c r="J122" s="73">
        <f t="shared" si="14"/>
        <v>47150</v>
      </c>
      <c r="K122" s="74">
        <f t="shared" si="15"/>
        <v>15960</v>
      </c>
      <c r="L122" s="75">
        <v>495</v>
      </c>
      <c r="M122" s="75">
        <v>0</v>
      </c>
      <c r="N122" s="75">
        <f t="shared" si="21"/>
        <v>684</v>
      </c>
      <c r="O122" s="75">
        <v>185</v>
      </c>
      <c r="P122" s="75">
        <v>12977</v>
      </c>
      <c r="Q122" s="75">
        <v>459</v>
      </c>
      <c r="R122" s="75">
        <f t="shared" si="22"/>
        <v>30760</v>
      </c>
      <c r="S122" s="75">
        <f t="shared" si="23"/>
        <v>77910</v>
      </c>
    </row>
    <row r="123" spans="1:19">
      <c r="A123" s="8">
        <f t="shared" si="16"/>
        <v>116</v>
      </c>
      <c r="B123" s="17">
        <v>45227</v>
      </c>
      <c r="C123" s="30" t="s">
        <v>103</v>
      </c>
      <c r="D123" s="36" t="s">
        <v>281</v>
      </c>
      <c r="E123" s="135" t="s">
        <v>0</v>
      </c>
      <c r="F123" s="7" t="s">
        <v>134</v>
      </c>
      <c r="G123" s="103">
        <v>47150</v>
      </c>
      <c r="H123" s="17">
        <v>46413</v>
      </c>
      <c r="I123" s="103">
        <v>0</v>
      </c>
      <c r="J123" s="73">
        <f t="shared" si="14"/>
        <v>47150</v>
      </c>
      <c r="K123" s="74">
        <f t="shared" si="15"/>
        <v>15960</v>
      </c>
      <c r="L123" s="75">
        <v>495</v>
      </c>
      <c r="M123" s="75">
        <v>0</v>
      </c>
      <c r="N123" s="75">
        <f t="shared" si="21"/>
        <v>684</v>
      </c>
      <c r="O123" s="74">
        <v>185</v>
      </c>
      <c r="P123" s="75">
        <v>9794</v>
      </c>
      <c r="Q123" s="75">
        <v>0</v>
      </c>
      <c r="R123" s="75">
        <f t="shared" si="22"/>
        <v>27118</v>
      </c>
      <c r="S123" s="75">
        <f t="shared" si="23"/>
        <v>74268</v>
      </c>
    </row>
    <row r="124" spans="1:19">
      <c r="A124" s="8">
        <f t="shared" si="16"/>
        <v>117</v>
      </c>
      <c r="B124" s="17">
        <v>45222</v>
      </c>
      <c r="C124" s="30" t="s">
        <v>103</v>
      </c>
      <c r="D124" s="57" t="s">
        <v>282</v>
      </c>
      <c r="E124" s="135" t="s">
        <v>0</v>
      </c>
      <c r="F124" s="7" t="s">
        <v>134</v>
      </c>
      <c r="G124" s="103">
        <v>47150</v>
      </c>
      <c r="H124" s="17">
        <v>46413</v>
      </c>
      <c r="I124" s="103">
        <v>0</v>
      </c>
      <c r="J124" s="73">
        <f t="shared" si="14"/>
        <v>47150</v>
      </c>
      <c r="K124" s="74">
        <f t="shared" si="15"/>
        <v>15960</v>
      </c>
      <c r="L124" s="75">
        <v>495</v>
      </c>
      <c r="M124" s="75">
        <v>0</v>
      </c>
      <c r="N124" s="75">
        <f t="shared" si="21"/>
        <v>684</v>
      </c>
      <c r="O124" s="74">
        <v>185</v>
      </c>
      <c r="P124" s="75">
        <v>21217</v>
      </c>
      <c r="Q124" s="75">
        <v>742</v>
      </c>
      <c r="R124" s="75">
        <f t="shared" si="22"/>
        <v>39283</v>
      </c>
      <c r="S124" s="75">
        <f t="shared" si="23"/>
        <v>86433</v>
      </c>
    </row>
    <row r="125" spans="1:19">
      <c r="A125" s="8">
        <f t="shared" si="16"/>
        <v>118</v>
      </c>
      <c r="B125" s="17" t="s">
        <v>551</v>
      </c>
      <c r="C125" s="30" t="s">
        <v>103</v>
      </c>
      <c r="D125" s="30" t="s">
        <v>487</v>
      </c>
      <c r="E125" s="7" t="s">
        <v>585</v>
      </c>
      <c r="F125" s="7" t="s">
        <v>128</v>
      </c>
      <c r="G125" s="103">
        <v>49922</v>
      </c>
      <c r="H125" s="35">
        <v>46230</v>
      </c>
      <c r="I125" s="103">
        <v>694</v>
      </c>
      <c r="J125" s="73">
        <f t="shared" si="14"/>
        <v>50616</v>
      </c>
      <c r="K125" s="74">
        <f t="shared" si="15"/>
        <v>17134</v>
      </c>
      <c r="L125" s="75">
        <v>495</v>
      </c>
      <c r="M125" s="75">
        <v>0</v>
      </c>
      <c r="N125" s="75">
        <f>+ROUND(J125*0.0145,0)</f>
        <v>734</v>
      </c>
      <c r="O125" s="74">
        <v>187</v>
      </c>
      <c r="P125" s="75">
        <v>4141</v>
      </c>
      <c r="Q125" s="75">
        <v>373</v>
      </c>
      <c r="R125" s="75">
        <f>+K125+L125+M125+N125+O125+P125+Q125</f>
        <v>23064</v>
      </c>
      <c r="S125" s="75">
        <f>+J125+R125</f>
        <v>73680</v>
      </c>
    </row>
    <row r="126" spans="1:19">
      <c r="A126" s="8">
        <f t="shared" si="16"/>
        <v>119</v>
      </c>
      <c r="B126" s="17" t="s">
        <v>552</v>
      </c>
      <c r="C126" s="30" t="s">
        <v>144</v>
      </c>
      <c r="D126" s="36" t="s">
        <v>149</v>
      </c>
      <c r="E126" s="135" t="s">
        <v>0</v>
      </c>
      <c r="F126" s="5" t="s">
        <v>162</v>
      </c>
      <c r="G126" s="96">
        <v>55471</v>
      </c>
      <c r="H126" s="17">
        <v>46446</v>
      </c>
      <c r="I126" s="103">
        <v>0</v>
      </c>
      <c r="J126" s="73">
        <f t="shared" si="14"/>
        <v>55471</v>
      </c>
      <c r="K126" s="74">
        <f t="shared" si="15"/>
        <v>18777</v>
      </c>
      <c r="L126" s="75">
        <v>495</v>
      </c>
      <c r="M126" s="77">
        <v>0</v>
      </c>
      <c r="N126" s="75">
        <f>ROUND(J126*0.0145,0)</f>
        <v>804</v>
      </c>
      <c r="O126" s="74">
        <v>187</v>
      </c>
      <c r="P126" s="75">
        <v>12977</v>
      </c>
      <c r="Q126" s="75">
        <v>0</v>
      </c>
      <c r="R126" s="75">
        <f>+K126+L126+M126+N126+O126+P126+Q126</f>
        <v>33240</v>
      </c>
      <c r="S126" s="75">
        <f>+J126+R126</f>
        <v>88711</v>
      </c>
    </row>
    <row r="127" spans="1:19">
      <c r="A127" s="8">
        <f t="shared" si="16"/>
        <v>120</v>
      </c>
      <c r="B127" s="31">
        <v>45225</v>
      </c>
      <c r="C127" s="30" t="s">
        <v>144</v>
      </c>
      <c r="D127" s="36" t="s">
        <v>276</v>
      </c>
      <c r="E127" s="135" t="s">
        <v>0</v>
      </c>
      <c r="F127" s="5" t="s">
        <v>134</v>
      </c>
      <c r="G127" s="96">
        <v>47150</v>
      </c>
      <c r="H127" s="17">
        <v>46413</v>
      </c>
      <c r="I127" s="103">
        <v>0</v>
      </c>
      <c r="J127" s="73">
        <f t="shared" si="14"/>
        <v>47150</v>
      </c>
      <c r="K127" s="74">
        <f t="shared" si="15"/>
        <v>15960</v>
      </c>
      <c r="L127" s="75">
        <v>495</v>
      </c>
      <c r="M127" s="75">
        <v>0</v>
      </c>
      <c r="N127" s="75">
        <f>ROUND(J127*0.0145,0)</f>
        <v>684</v>
      </c>
      <c r="O127" s="74">
        <v>185</v>
      </c>
      <c r="P127" s="75">
        <v>0</v>
      </c>
      <c r="Q127" s="75">
        <v>0</v>
      </c>
      <c r="R127" s="75">
        <f>K127+L127+M127+N127+O127+P127+Q127</f>
        <v>17324</v>
      </c>
      <c r="S127" s="75">
        <f>J127+R127</f>
        <v>64474</v>
      </c>
    </row>
    <row r="128" spans="1:19">
      <c r="A128" s="8">
        <f t="shared" si="16"/>
        <v>121</v>
      </c>
      <c r="B128" s="31" t="s">
        <v>548</v>
      </c>
      <c r="C128" s="30" t="s">
        <v>103</v>
      </c>
      <c r="D128" s="36" t="s">
        <v>131</v>
      </c>
      <c r="E128" s="135" t="s">
        <v>0</v>
      </c>
      <c r="F128" s="5" t="s">
        <v>150</v>
      </c>
      <c r="G128" s="96">
        <v>52696</v>
      </c>
      <c r="H128" s="17">
        <v>46446</v>
      </c>
      <c r="I128" s="103">
        <v>0</v>
      </c>
      <c r="J128" s="73">
        <f t="shared" si="14"/>
        <v>52696</v>
      </c>
      <c r="K128" s="76">
        <f t="shared" si="15"/>
        <v>17838</v>
      </c>
      <c r="L128" s="75">
        <v>495</v>
      </c>
      <c r="M128" s="75">
        <v>0</v>
      </c>
      <c r="N128" s="73">
        <f>ROUND(J128*0.0145,0)</f>
        <v>764</v>
      </c>
      <c r="O128" s="74">
        <v>187</v>
      </c>
      <c r="P128" s="75">
        <v>21217</v>
      </c>
      <c r="Q128" s="75">
        <v>0</v>
      </c>
      <c r="R128" s="75">
        <f t="shared" ref="R128:R162" si="24">+K128+L128+M128+N128+O128+P128+Q128</f>
        <v>40501</v>
      </c>
      <c r="S128" s="75">
        <f t="shared" ref="S128:S162" si="25">+J128+R128</f>
        <v>93197</v>
      </c>
    </row>
    <row r="129" spans="1:19">
      <c r="A129" s="8">
        <f t="shared" si="16"/>
        <v>122</v>
      </c>
      <c r="B129" s="31" t="s">
        <v>576</v>
      </c>
      <c r="C129" s="30" t="s">
        <v>48</v>
      </c>
      <c r="D129" s="36" t="s">
        <v>600</v>
      </c>
      <c r="E129" s="131" t="s">
        <v>585</v>
      </c>
      <c r="F129" s="5" t="s">
        <v>165</v>
      </c>
      <c r="G129" s="96">
        <v>64259</v>
      </c>
      <c r="H129" s="35">
        <v>46322</v>
      </c>
      <c r="I129" s="103">
        <v>0</v>
      </c>
      <c r="J129" s="73">
        <f t="shared" si="14"/>
        <v>64259</v>
      </c>
      <c r="K129" s="74">
        <f t="shared" si="15"/>
        <v>21752</v>
      </c>
      <c r="L129" s="75">
        <v>495</v>
      </c>
      <c r="M129" s="75">
        <v>0</v>
      </c>
      <c r="N129" s="75">
        <f>+ROUND(J129*0.0145,0)</f>
        <v>932</v>
      </c>
      <c r="O129" s="74">
        <v>187</v>
      </c>
      <c r="P129" s="75">
        <v>21217</v>
      </c>
      <c r="Q129" s="75">
        <v>742</v>
      </c>
      <c r="R129" s="75">
        <f t="shared" si="24"/>
        <v>45325</v>
      </c>
      <c r="S129" s="75">
        <f t="shared" si="25"/>
        <v>109584</v>
      </c>
    </row>
    <row r="130" spans="1:19">
      <c r="A130" s="8">
        <f t="shared" si="16"/>
        <v>123</v>
      </c>
      <c r="B130" s="31">
        <v>43102</v>
      </c>
      <c r="C130" s="30" t="s">
        <v>48</v>
      </c>
      <c r="D130" s="36" t="s">
        <v>599</v>
      </c>
      <c r="E130" s="135" t="s">
        <v>0</v>
      </c>
      <c r="F130" s="5" t="s">
        <v>49</v>
      </c>
      <c r="G130" s="96">
        <v>73898</v>
      </c>
      <c r="H130" s="32">
        <v>46307</v>
      </c>
      <c r="I130" s="103">
        <v>0</v>
      </c>
      <c r="J130" s="73">
        <f t="shared" si="14"/>
        <v>73898</v>
      </c>
      <c r="K130" s="74">
        <f t="shared" si="15"/>
        <v>25014</v>
      </c>
      <c r="L130" s="75">
        <v>495</v>
      </c>
      <c r="M130" s="75">
        <v>0</v>
      </c>
      <c r="N130" s="75">
        <f>+ROUND(J130*0.0145,0)</f>
        <v>1072</v>
      </c>
      <c r="O130" s="74">
        <v>187</v>
      </c>
      <c r="P130" s="75">
        <v>0</v>
      </c>
      <c r="Q130" s="75">
        <v>373</v>
      </c>
      <c r="R130" s="75">
        <f t="shared" si="24"/>
        <v>27141</v>
      </c>
      <c r="S130" s="75">
        <f t="shared" si="25"/>
        <v>101039</v>
      </c>
    </row>
    <row r="131" spans="1:19">
      <c r="A131" s="8">
        <f t="shared" si="16"/>
        <v>124</v>
      </c>
      <c r="B131" s="31">
        <v>42079</v>
      </c>
      <c r="C131" s="30" t="s">
        <v>48</v>
      </c>
      <c r="D131" s="36" t="s">
        <v>75</v>
      </c>
      <c r="E131" s="135" t="s">
        <v>0</v>
      </c>
      <c r="F131" s="5" t="s">
        <v>76</v>
      </c>
      <c r="G131" s="96">
        <v>66639</v>
      </c>
      <c r="H131" s="17">
        <v>46139</v>
      </c>
      <c r="I131" s="103">
        <v>1190</v>
      </c>
      <c r="J131" s="73">
        <f t="shared" si="14"/>
        <v>67829</v>
      </c>
      <c r="K131" s="76">
        <f t="shared" si="15"/>
        <v>22960</v>
      </c>
      <c r="L131" s="73">
        <v>495</v>
      </c>
      <c r="M131" s="73">
        <v>0</v>
      </c>
      <c r="N131" s="73">
        <f>+ROUND(J131*0.0145,0)</f>
        <v>984</v>
      </c>
      <c r="O131" s="76">
        <v>187</v>
      </c>
      <c r="P131" s="73">
        <v>21217</v>
      </c>
      <c r="Q131" s="73">
        <v>742</v>
      </c>
      <c r="R131" s="73">
        <f t="shared" si="24"/>
        <v>46585</v>
      </c>
      <c r="S131" s="73">
        <f t="shared" si="25"/>
        <v>114414</v>
      </c>
    </row>
    <row r="132" spans="1:19">
      <c r="A132" s="8">
        <f t="shared" si="16"/>
        <v>125</v>
      </c>
      <c r="B132" s="31">
        <v>41988</v>
      </c>
      <c r="C132" s="30" t="s">
        <v>48</v>
      </c>
      <c r="D132" s="36" t="s">
        <v>90</v>
      </c>
      <c r="E132" s="135" t="s">
        <v>0</v>
      </c>
      <c r="F132" s="5" t="s">
        <v>76</v>
      </c>
      <c r="G132" s="96">
        <v>66639</v>
      </c>
      <c r="H132" s="17">
        <v>46139</v>
      </c>
      <c r="I132" s="103">
        <v>1190</v>
      </c>
      <c r="J132" s="73">
        <f t="shared" si="14"/>
        <v>67829</v>
      </c>
      <c r="K132" s="76">
        <f t="shared" si="15"/>
        <v>22960</v>
      </c>
      <c r="L132" s="73">
        <v>495</v>
      </c>
      <c r="M132" s="73">
        <v>0</v>
      </c>
      <c r="N132" s="73">
        <f>+ROUND(J132*0.0145,0)</f>
        <v>984</v>
      </c>
      <c r="O132" s="76">
        <v>187</v>
      </c>
      <c r="P132" s="73">
        <v>21217</v>
      </c>
      <c r="Q132" s="73">
        <v>742</v>
      </c>
      <c r="R132" s="73">
        <f t="shared" si="24"/>
        <v>46585</v>
      </c>
      <c r="S132" s="73">
        <f t="shared" si="25"/>
        <v>114414</v>
      </c>
    </row>
    <row r="133" spans="1:19">
      <c r="A133" s="8">
        <f t="shared" si="16"/>
        <v>126</v>
      </c>
      <c r="B133" s="31" t="s">
        <v>563</v>
      </c>
      <c r="C133" s="30" t="s">
        <v>48</v>
      </c>
      <c r="D133" s="36" t="s">
        <v>118</v>
      </c>
      <c r="E133" s="135" t="s">
        <v>0</v>
      </c>
      <c r="F133" s="5" t="s">
        <v>76</v>
      </c>
      <c r="G133" s="96">
        <v>66639</v>
      </c>
      <c r="H133" s="17">
        <v>46136</v>
      </c>
      <c r="I133" s="103">
        <v>1190</v>
      </c>
      <c r="J133" s="73">
        <f t="shared" si="14"/>
        <v>67829</v>
      </c>
      <c r="K133" s="76">
        <f t="shared" si="15"/>
        <v>22960</v>
      </c>
      <c r="L133" s="73">
        <v>495</v>
      </c>
      <c r="M133" s="73">
        <v>0</v>
      </c>
      <c r="N133" s="73">
        <f t="shared" ref="N133:N152" si="26">ROUND(J133*0.0145,0)</f>
        <v>984</v>
      </c>
      <c r="O133" s="76">
        <v>187</v>
      </c>
      <c r="P133" s="73">
        <v>21217</v>
      </c>
      <c r="Q133" s="73">
        <v>742</v>
      </c>
      <c r="R133" s="75">
        <f t="shared" si="24"/>
        <v>46585</v>
      </c>
      <c r="S133" s="75">
        <f t="shared" si="25"/>
        <v>114414</v>
      </c>
    </row>
    <row r="134" spans="1:19">
      <c r="A134" s="8">
        <f t="shared" si="16"/>
        <v>127</v>
      </c>
      <c r="B134" s="31" t="s">
        <v>564</v>
      </c>
      <c r="C134" s="30" t="s">
        <v>48</v>
      </c>
      <c r="D134" s="36" t="s">
        <v>589</v>
      </c>
      <c r="E134" s="135" t="s">
        <v>0</v>
      </c>
      <c r="F134" s="5" t="s">
        <v>121</v>
      </c>
      <c r="G134" s="96">
        <v>69018</v>
      </c>
      <c r="H134" s="17">
        <v>46139</v>
      </c>
      <c r="I134" s="103">
        <v>1376</v>
      </c>
      <c r="J134" s="73">
        <f t="shared" si="14"/>
        <v>70394</v>
      </c>
      <c r="K134" s="76">
        <f t="shared" si="15"/>
        <v>23828</v>
      </c>
      <c r="L134" s="73">
        <v>495</v>
      </c>
      <c r="M134" s="73">
        <v>0</v>
      </c>
      <c r="N134" s="73">
        <f t="shared" si="26"/>
        <v>1021</v>
      </c>
      <c r="O134" s="76">
        <v>187</v>
      </c>
      <c r="P134" s="75">
        <v>4141</v>
      </c>
      <c r="Q134" s="75">
        <v>373</v>
      </c>
      <c r="R134" s="75">
        <f t="shared" si="24"/>
        <v>30045</v>
      </c>
      <c r="S134" s="75">
        <f t="shared" si="25"/>
        <v>100439</v>
      </c>
    </row>
    <row r="135" spans="1:19">
      <c r="A135" s="8">
        <f t="shared" si="16"/>
        <v>128</v>
      </c>
      <c r="B135" s="31" t="s">
        <v>565</v>
      </c>
      <c r="C135" s="30" t="s">
        <v>48</v>
      </c>
      <c r="D135" s="36" t="s">
        <v>122</v>
      </c>
      <c r="E135" s="131" t="s">
        <v>585</v>
      </c>
      <c r="F135" s="5" t="s">
        <v>76</v>
      </c>
      <c r="G135" s="96">
        <v>66639</v>
      </c>
      <c r="H135" s="17">
        <v>46139</v>
      </c>
      <c r="I135" s="103">
        <v>1190</v>
      </c>
      <c r="J135" s="73">
        <f t="shared" si="14"/>
        <v>67829</v>
      </c>
      <c r="K135" s="76">
        <f t="shared" si="15"/>
        <v>22960</v>
      </c>
      <c r="L135" s="73">
        <v>495</v>
      </c>
      <c r="M135" s="73">
        <v>0</v>
      </c>
      <c r="N135" s="73">
        <f t="shared" si="26"/>
        <v>984</v>
      </c>
      <c r="O135" s="76">
        <v>187</v>
      </c>
      <c r="P135" s="75">
        <v>0</v>
      </c>
      <c r="Q135" s="75">
        <v>0</v>
      </c>
      <c r="R135" s="75">
        <f t="shared" si="24"/>
        <v>24626</v>
      </c>
      <c r="S135" s="75">
        <f t="shared" si="25"/>
        <v>92455</v>
      </c>
    </row>
    <row r="136" spans="1:19">
      <c r="A136" s="8">
        <f t="shared" si="16"/>
        <v>129</v>
      </c>
      <c r="B136" s="31" t="s">
        <v>566</v>
      </c>
      <c r="C136" s="30" t="s">
        <v>48</v>
      </c>
      <c r="D136" s="49" t="s">
        <v>124</v>
      </c>
      <c r="E136" s="135" t="s">
        <v>0</v>
      </c>
      <c r="F136" s="5" t="s">
        <v>165</v>
      </c>
      <c r="G136" s="96">
        <v>64259</v>
      </c>
      <c r="H136" s="17">
        <v>46504</v>
      </c>
      <c r="I136" s="103">
        <v>0</v>
      </c>
      <c r="J136" s="73">
        <f t="shared" ref="J136:J199" si="27">G136+I136</f>
        <v>64259</v>
      </c>
      <c r="K136" s="76">
        <f t="shared" ref="K136:K199" si="28">+ROUND((J136*0.3385),0)</f>
        <v>21752</v>
      </c>
      <c r="L136" s="75">
        <v>495</v>
      </c>
      <c r="M136" s="75">
        <v>0</v>
      </c>
      <c r="N136" s="73">
        <f t="shared" si="26"/>
        <v>932</v>
      </c>
      <c r="O136" s="74">
        <v>187</v>
      </c>
      <c r="P136" s="75">
        <v>5978</v>
      </c>
      <c r="Q136" s="75">
        <v>459</v>
      </c>
      <c r="R136" s="75">
        <f t="shared" si="24"/>
        <v>29803</v>
      </c>
      <c r="S136" s="75">
        <f t="shared" si="25"/>
        <v>94062</v>
      </c>
    </row>
    <row r="137" spans="1:19">
      <c r="A137" s="8">
        <f t="shared" si="16"/>
        <v>130</v>
      </c>
      <c r="B137" s="31" t="s">
        <v>558</v>
      </c>
      <c r="C137" s="30" t="s">
        <v>48</v>
      </c>
      <c r="D137" s="36" t="s">
        <v>126</v>
      </c>
      <c r="E137" s="135" t="s">
        <v>0</v>
      </c>
      <c r="F137" s="5" t="s">
        <v>165</v>
      </c>
      <c r="G137" s="96">
        <v>64259</v>
      </c>
      <c r="H137" s="17">
        <v>46504</v>
      </c>
      <c r="I137" s="103">
        <v>0</v>
      </c>
      <c r="J137" s="73">
        <f t="shared" si="27"/>
        <v>64259</v>
      </c>
      <c r="K137" s="76">
        <f t="shared" si="28"/>
        <v>21752</v>
      </c>
      <c r="L137" s="75">
        <v>495</v>
      </c>
      <c r="M137" s="75">
        <v>0</v>
      </c>
      <c r="N137" s="73">
        <f t="shared" si="26"/>
        <v>932</v>
      </c>
      <c r="O137" s="74">
        <v>187</v>
      </c>
      <c r="P137" s="75">
        <v>4141</v>
      </c>
      <c r="Q137" s="75">
        <v>373</v>
      </c>
      <c r="R137" s="75">
        <f t="shared" si="24"/>
        <v>27880</v>
      </c>
      <c r="S137" s="75">
        <f t="shared" si="25"/>
        <v>92139</v>
      </c>
    </row>
    <row r="138" spans="1:19">
      <c r="A138" s="8">
        <f t="shared" ref="A138:A201" si="29">A137+1</f>
        <v>131</v>
      </c>
      <c r="B138" s="31" t="s">
        <v>544</v>
      </c>
      <c r="C138" s="30" t="s">
        <v>48</v>
      </c>
      <c r="D138" s="36" t="s">
        <v>145</v>
      </c>
      <c r="E138" s="135" t="s">
        <v>0</v>
      </c>
      <c r="F138" s="5" t="s">
        <v>76</v>
      </c>
      <c r="G138" s="96">
        <v>66639</v>
      </c>
      <c r="H138" s="17">
        <v>46139</v>
      </c>
      <c r="I138" s="103">
        <v>1190</v>
      </c>
      <c r="J138" s="73">
        <f t="shared" si="27"/>
        <v>67829</v>
      </c>
      <c r="K138" s="74">
        <f t="shared" si="28"/>
        <v>22960</v>
      </c>
      <c r="L138" s="75">
        <v>495</v>
      </c>
      <c r="M138" s="77">
        <v>0</v>
      </c>
      <c r="N138" s="75">
        <f t="shared" si="26"/>
        <v>984</v>
      </c>
      <c r="O138" s="74">
        <v>187</v>
      </c>
      <c r="P138" s="75">
        <v>0</v>
      </c>
      <c r="Q138" s="75">
        <v>0</v>
      </c>
      <c r="R138" s="75">
        <f t="shared" si="24"/>
        <v>24626</v>
      </c>
      <c r="S138" s="75">
        <f t="shared" si="25"/>
        <v>92455</v>
      </c>
    </row>
    <row r="139" spans="1:19">
      <c r="A139" s="8">
        <f t="shared" si="29"/>
        <v>132</v>
      </c>
      <c r="B139" s="31" t="s">
        <v>567</v>
      </c>
      <c r="C139" s="30" t="s">
        <v>48</v>
      </c>
      <c r="D139" s="36" t="s">
        <v>593</v>
      </c>
      <c r="E139" s="135" t="s">
        <v>0</v>
      </c>
      <c r="F139" s="5" t="s">
        <v>76</v>
      </c>
      <c r="G139" s="96">
        <v>66639</v>
      </c>
      <c r="H139" s="17">
        <v>46139</v>
      </c>
      <c r="I139" s="103">
        <v>1190</v>
      </c>
      <c r="J139" s="73">
        <f t="shared" si="27"/>
        <v>67829</v>
      </c>
      <c r="K139" s="74">
        <f t="shared" si="28"/>
        <v>22960</v>
      </c>
      <c r="L139" s="75">
        <v>495</v>
      </c>
      <c r="M139" s="77">
        <v>0</v>
      </c>
      <c r="N139" s="75">
        <f t="shared" si="26"/>
        <v>984</v>
      </c>
      <c r="O139" s="74">
        <v>187</v>
      </c>
      <c r="P139" s="75">
        <v>12977</v>
      </c>
      <c r="Q139" s="75">
        <v>459</v>
      </c>
      <c r="R139" s="75">
        <f t="shared" si="24"/>
        <v>38062</v>
      </c>
      <c r="S139" s="75">
        <f t="shared" si="25"/>
        <v>105891</v>
      </c>
    </row>
    <row r="140" spans="1:19">
      <c r="A140" s="8">
        <f t="shared" si="29"/>
        <v>133</v>
      </c>
      <c r="B140" s="41" t="s">
        <v>568</v>
      </c>
      <c r="C140" s="38" t="s">
        <v>48</v>
      </c>
      <c r="D140" s="38" t="s">
        <v>146</v>
      </c>
      <c r="E140" s="135" t="s">
        <v>0</v>
      </c>
      <c r="F140" s="42" t="s">
        <v>76</v>
      </c>
      <c r="G140" s="101">
        <v>66639</v>
      </c>
      <c r="H140" s="41">
        <v>46139</v>
      </c>
      <c r="I140" s="101">
        <v>1190</v>
      </c>
      <c r="J140" s="73">
        <f t="shared" si="27"/>
        <v>67829</v>
      </c>
      <c r="K140" s="85">
        <f t="shared" si="28"/>
        <v>22960</v>
      </c>
      <c r="L140" s="85">
        <v>495</v>
      </c>
      <c r="M140" s="89">
        <v>0</v>
      </c>
      <c r="N140" s="85">
        <f t="shared" si="26"/>
        <v>984</v>
      </c>
      <c r="O140" s="85">
        <v>187</v>
      </c>
      <c r="P140" s="84">
        <v>15290</v>
      </c>
      <c r="Q140" s="84">
        <v>554</v>
      </c>
      <c r="R140" s="85">
        <f t="shared" si="24"/>
        <v>40470</v>
      </c>
      <c r="S140" s="85">
        <f t="shared" si="25"/>
        <v>108299</v>
      </c>
    </row>
    <row r="141" spans="1:19">
      <c r="A141" s="8">
        <f t="shared" si="29"/>
        <v>134</v>
      </c>
      <c r="B141" s="21" t="s">
        <v>569</v>
      </c>
      <c r="C141" s="20" t="s">
        <v>48</v>
      </c>
      <c r="D141" s="20" t="s">
        <v>147</v>
      </c>
      <c r="E141" s="135" t="s">
        <v>0</v>
      </c>
      <c r="F141" s="11" t="s">
        <v>165</v>
      </c>
      <c r="G141" s="102">
        <v>64259</v>
      </c>
      <c r="H141" s="21">
        <v>46139</v>
      </c>
      <c r="I141" s="102">
        <v>0</v>
      </c>
      <c r="J141" s="73">
        <f t="shared" si="27"/>
        <v>64259</v>
      </c>
      <c r="K141" s="85">
        <f t="shared" si="28"/>
        <v>21752</v>
      </c>
      <c r="L141" s="85">
        <v>495</v>
      </c>
      <c r="M141" s="89">
        <v>0</v>
      </c>
      <c r="N141" s="85">
        <f t="shared" si="26"/>
        <v>932</v>
      </c>
      <c r="O141" s="85">
        <v>187</v>
      </c>
      <c r="P141" s="85">
        <v>9794</v>
      </c>
      <c r="Q141" s="85">
        <v>742</v>
      </c>
      <c r="R141" s="85">
        <f t="shared" si="24"/>
        <v>33902</v>
      </c>
      <c r="S141" s="85">
        <f t="shared" si="25"/>
        <v>98161</v>
      </c>
    </row>
    <row r="142" spans="1:19">
      <c r="A142" s="8">
        <f t="shared" si="29"/>
        <v>135</v>
      </c>
      <c r="B142" s="21" t="s">
        <v>564</v>
      </c>
      <c r="C142" s="20" t="s">
        <v>48</v>
      </c>
      <c r="D142" s="20" t="s">
        <v>148</v>
      </c>
      <c r="E142" s="135" t="s">
        <v>0</v>
      </c>
      <c r="F142" s="11" t="s">
        <v>76</v>
      </c>
      <c r="G142" s="102">
        <v>66639</v>
      </c>
      <c r="H142" s="21">
        <v>46139</v>
      </c>
      <c r="I142" s="102">
        <v>1190</v>
      </c>
      <c r="J142" s="73">
        <f t="shared" si="27"/>
        <v>67829</v>
      </c>
      <c r="K142" s="85">
        <f t="shared" si="28"/>
        <v>22960</v>
      </c>
      <c r="L142" s="85">
        <v>495</v>
      </c>
      <c r="M142" s="89">
        <v>0</v>
      </c>
      <c r="N142" s="85">
        <f t="shared" si="26"/>
        <v>984</v>
      </c>
      <c r="O142" s="85">
        <v>187</v>
      </c>
      <c r="P142" s="85">
        <v>0</v>
      </c>
      <c r="Q142" s="85">
        <v>0</v>
      </c>
      <c r="R142" s="85">
        <f t="shared" si="24"/>
        <v>24626</v>
      </c>
      <c r="S142" s="85">
        <f t="shared" si="25"/>
        <v>92455</v>
      </c>
    </row>
    <row r="143" spans="1:19">
      <c r="A143" s="8">
        <f t="shared" si="29"/>
        <v>136</v>
      </c>
      <c r="B143" s="23" t="s">
        <v>552</v>
      </c>
      <c r="C143" s="22" t="s">
        <v>48</v>
      </c>
      <c r="D143" s="22" t="s">
        <v>151</v>
      </c>
      <c r="E143" s="135" t="s">
        <v>0</v>
      </c>
      <c r="F143" s="12" t="s">
        <v>509</v>
      </c>
      <c r="G143" s="99">
        <v>59500</v>
      </c>
      <c r="H143" s="23">
        <v>46384</v>
      </c>
      <c r="I143" s="99">
        <v>0</v>
      </c>
      <c r="J143" s="73">
        <f t="shared" si="27"/>
        <v>59500</v>
      </c>
      <c r="K143" s="85">
        <f t="shared" si="28"/>
        <v>20141</v>
      </c>
      <c r="L143" s="85">
        <v>495</v>
      </c>
      <c r="M143" s="89">
        <v>0</v>
      </c>
      <c r="N143" s="85">
        <f t="shared" si="26"/>
        <v>863</v>
      </c>
      <c r="O143" s="85">
        <v>187</v>
      </c>
      <c r="P143" s="85">
        <v>8150</v>
      </c>
      <c r="Q143" s="85">
        <v>373</v>
      </c>
      <c r="R143" s="85">
        <f t="shared" si="24"/>
        <v>30209</v>
      </c>
      <c r="S143" s="85">
        <f t="shared" si="25"/>
        <v>89709</v>
      </c>
    </row>
    <row r="144" spans="1:19">
      <c r="A144" s="8">
        <f t="shared" si="29"/>
        <v>137</v>
      </c>
      <c r="B144" s="23" t="s">
        <v>553</v>
      </c>
      <c r="C144" s="22" t="s">
        <v>48</v>
      </c>
      <c r="D144" s="22" t="s">
        <v>153</v>
      </c>
      <c r="E144" s="135" t="s">
        <v>0</v>
      </c>
      <c r="F144" s="12" t="s">
        <v>70</v>
      </c>
      <c r="G144" s="99">
        <v>81934</v>
      </c>
      <c r="H144" s="23">
        <v>46749</v>
      </c>
      <c r="I144" s="99">
        <v>0</v>
      </c>
      <c r="J144" s="73">
        <f t="shared" si="27"/>
        <v>81934</v>
      </c>
      <c r="K144" s="85">
        <f t="shared" si="28"/>
        <v>27735</v>
      </c>
      <c r="L144" s="85">
        <v>495</v>
      </c>
      <c r="M144" s="89">
        <v>0</v>
      </c>
      <c r="N144" s="85">
        <f t="shared" si="26"/>
        <v>1188</v>
      </c>
      <c r="O144" s="85">
        <v>187</v>
      </c>
      <c r="P144" s="85">
        <v>21217</v>
      </c>
      <c r="Q144" s="85">
        <v>742</v>
      </c>
      <c r="R144" s="85">
        <f t="shared" si="24"/>
        <v>51564</v>
      </c>
      <c r="S144" s="85">
        <f t="shared" si="25"/>
        <v>133498</v>
      </c>
    </row>
    <row r="145" spans="1:19">
      <c r="A145" s="8">
        <f t="shared" si="29"/>
        <v>138</v>
      </c>
      <c r="B145" s="21" t="s">
        <v>570</v>
      </c>
      <c r="C145" s="20" t="s">
        <v>48</v>
      </c>
      <c r="D145" s="20" t="s">
        <v>154</v>
      </c>
      <c r="E145" s="135" t="s">
        <v>0</v>
      </c>
      <c r="F145" s="11" t="s">
        <v>80</v>
      </c>
      <c r="G145" s="102">
        <v>76486</v>
      </c>
      <c r="H145" s="21">
        <v>46322</v>
      </c>
      <c r="I145" s="102">
        <v>0</v>
      </c>
      <c r="J145" s="73">
        <f t="shared" si="27"/>
        <v>76486</v>
      </c>
      <c r="K145" s="85">
        <f t="shared" si="28"/>
        <v>25891</v>
      </c>
      <c r="L145" s="85">
        <v>495</v>
      </c>
      <c r="M145" s="89">
        <v>0</v>
      </c>
      <c r="N145" s="85">
        <f t="shared" si="26"/>
        <v>1109</v>
      </c>
      <c r="O145" s="85">
        <v>187</v>
      </c>
      <c r="P145" s="85">
        <v>9794</v>
      </c>
      <c r="Q145" s="85">
        <v>742</v>
      </c>
      <c r="R145" s="85">
        <f t="shared" si="24"/>
        <v>38218</v>
      </c>
      <c r="S145" s="85">
        <f t="shared" si="25"/>
        <v>114704</v>
      </c>
    </row>
    <row r="146" spans="1:19">
      <c r="A146" s="8">
        <f t="shared" si="29"/>
        <v>139</v>
      </c>
      <c r="B146" s="21" t="s">
        <v>571</v>
      </c>
      <c r="C146" s="20" t="s">
        <v>48</v>
      </c>
      <c r="D146" s="20" t="s">
        <v>591</v>
      </c>
      <c r="E146" s="135" t="s">
        <v>0</v>
      </c>
      <c r="F146" s="11" t="s">
        <v>76</v>
      </c>
      <c r="G146" s="102">
        <v>66639</v>
      </c>
      <c r="H146" s="21">
        <v>46139</v>
      </c>
      <c r="I146" s="102">
        <v>1190</v>
      </c>
      <c r="J146" s="73">
        <f t="shared" si="27"/>
        <v>67829</v>
      </c>
      <c r="K146" s="85">
        <f t="shared" si="28"/>
        <v>22960</v>
      </c>
      <c r="L146" s="85">
        <v>495</v>
      </c>
      <c r="M146" s="89">
        <v>0</v>
      </c>
      <c r="N146" s="85">
        <f t="shared" si="26"/>
        <v>984</v>
      </c>
      <c r="O146" s="85">
        <v>187</v>
      </c>
      <c r="P146" s="85">
        <v>8150</v>
      </c>
      <c r="Q146" s="85">
        <v>373</v>
      </c>
      <c r="R146" s="85">
        <f t="shared" si="24"/>
        <v>33149</v>
      </c>
      <c r="S146" s="85">
        <f t="shared" si="25"/>
        <v>100978</v>
      </c>
    </row>
    <row r="147" spans="1:19">
      <c r="A147" s="8">
        <f t="shared" si="29"/>
        <v>140</v>
      </c>
      <c r="B147" s="21" t="s">
        <v>572</v>
      </c>
      <c r="C147" s="20" t="s">
        <v>48</v>
      </c>
      <c r="D147" s="20" t="s">
        <v>158</v>
      </c>
      <c r="E147" s="135" t="s">
        <v>0</v>
      </c>
      <c r="F147" s="11" t="s">
        <v>159</v>
      </c>
      <c r="G147" s="102">
        <v>71400</v>
      </c>
      <c r="H147" s="21">
        <v>46322</v>
      </c>
      <c r="I147" s="102">
        <v>0</v>
      </c>
      <c r="J147" s="73">
        <f t="shared" si="27"/>
        <v>71400</v>
      </c>
      <c r="K147" s="85">
        <f t="shared" si="28"/>
        <v>24169</v>
      </c>
      <c r="L147" s="85">
        <v>495</v>
      </c>
      <c r="M147" s="89">
        <v>0</v>
      </c>
      <c r="N147" s="85">
        <f t="shared" si="26"/>
        <v>1035</v>
      </c>
      <c r="O147" s="85">
        <v>187</v>
      </c>
      <c r="P147" s="85">
        <v>8150</v>
      </c>
      <c r="Q147" s="85">
        <v>373</v>
      </c>
      <c r="R147" s="85">
        <f t="shared" si="24"/>
        <v>34409</v>
      </c>
      <c r="S147" s="85">
        <f t="shared" si="25"/>
        <v>105809</v>
      </c>
    </row>
    <row r="148" spans="1:19">
      <c r="A148" s="8">
        <f t="shared" si="29"/>
        <v>141</v>
      </c>
      <c r="B148" s="21" t="s">
        <v>573</v>
      </c>
      <c r="C148" s="20" t="s">
        <v>48</v>
      </c>
      <c r="D148" s="20" t="s">
        <v>160</v>
      </c>
      <c r="E148" s="135" t="s">
        <v>0</v>
      </c>
      <c r="F148" s="11" t="s">
        <v>76</v>
      </c>
      <c r="G148" s="102">
        <v>66639</v>
      </c>
      <c r="H148" s="21">
        <v>46139</v>
      </c>
      <c r="I148" s="102">
        <v>1190</v>
      </c>
      <c r="J148" s="73">
        <f t="shared" si="27"/>
        <v>67829</v>
      </c>
      <c r="K148" s="85">
        <f t="shared" si="28"/>
        <v>22960</v>
      </c>
      <c r="L148" s="85">
        <v>495</v>
      </c>
      <c r="M148" s="89">
        <v>0</v>
      </c>
      <c r="N148" s="85">
        <f t="shared" si="26"/>
        <v>984</v>
      </c>
      <c r="O148" s="85">
        <v>187</v>
      </c>
      <c r="P148" s="85">
        <v>5978</v>
      </c>
      <c r="Q148" s="85">
        <v>373</v>
      </c>
      <c r="R148" s="85">
        <f t="shared" si="24"/>
        <v>30977</v>
      </c>
      <c r="S148" s="85">
        <f t="shared" si="25"/>
        <v>98806</v>
      </c>
    </row>
    <row r="149" spans="1:19">
      <c r="A149" s="8">
        <f t="shared" si="29"/>
        <v>142</v>
      </c>
      <c r="B149" s="23" t="s">
        <v>558</v>
      </c>
      <c r="C149" s="22" t="s">
        <v>48</v>
      </c>
      <c r="D149" s="22" t="s">
        <v>161</v>
      </c>
      <c r="E149" s="135" t="s">
        <v>0</v>
      </c>
      <c r="F149" s="12" t="s">
        <v>165</v>
      </c>
      <c r="G149" s="99">
        <v>64259</v>
      </c>
      <c r="H149" s="23">
        <v>46566</v>
      </c>
      <c r="I149" s="99">
        <v>0</v>
      </c>
      <c r="J149" s="73">
        <f t="shared" si="27"/>
        <v>64259</v>
      </c>
      <c r="K149" s="85">
        <f t="shared" si="28"/>
        <v>21752</v>
      </c>
      <c r="L149" s="85">
        <v>495</v>
      </c>
      <c r="M149" s="89">
        <v>0</v>
      </c>
      <c r="N149" s="85">
        <f t="shared" si="26"/>
        <v>932</v>
      </c>
      <c r="O149" s="85">
        <v>187</v>
      </c>
      <c r="P149" s="85">
        <v>8150</v>
      </c>
      <c r="Q149" s="85">
        <v>373</v>
      </c>
      <c r="R149" s="85">
        <f t="shared" si="24"/>
        <v>31889</v>
      </c>
      <c r="S149" s="85">
        <f t="shared" si="25"/>
        <v>96148</v>
      </c>
    </row>
    <row r="150" spans="1:19">
      <c r="A150" s="8">
        <f t="shared" si="29"/>
        <v>143</v>
      </c>
      <c r="B150" s="23" t="s">
        <v>556</v>
      </c>
      <c r="C150" s="22" t="s">
        <v>48</v>
      </c>
      <c r="D150" s="22" t="s">
        <v>586</v>
      </c>
      <c r="E150" s="135" t="s">
        <v>0</v>
      </c>
      <c r="F150" s="12" t="s">
        <v>165</v>
      </c>
      <c r="G150" s="99">
        <v>64259</v>
      </c>
      <c r="H150" s="23">
        <v>46566</v>
      </c>
      <c r="I150" s="99">
        <v>0</v>
      </c>
      <c r="J150" s="73">
        <f t="shared" si="27"/>
        <v>64259</v>
      </c>
      <c r="K150" s="85">
        <f t="shared" si="28"/>
        <v>21752</v>
      </c>
      <c r="L150" s="85">
        <v>495</v>
      </c>
      <c r="M150" s="89">
        <v>0</v>
      </c>
      <c r="N150" s="85">
        <f t="shared" si="26"/>
        <v>932</v>
      </c>
      <c r="O150" s="85">
        <v>187</v>
      </c>
      <c r="P150" s="85">
        <v>4141</v>
      </c>
      <c r="Q150" s="85">
        <v>373</v>
      </c>
      <c r="R150" s="85">
        <f t="shared" si="24"/>
        <v>27880</v>
      </c>
      <c r="S150" s="85">
        <f t="shared" si="25"/>
        <v>92139</v>
      </c>
    </row>
    <row r="151" spans="1:19">
      <c r="A151" s="8">
        <f t="shared" si="29"/>
        <v>144</v>
      </c>
      <c r="B151" s="21" t="s">
        <v>558</v>
      </c>
      <c r="C151" s="20" t="s">
        <v>48</v>
      </c>
      <c r="D151" s="20" t="s">
        <v>163</v>
      </c>
      <c r="E151" s="135" t="s">
        <v>0</v>
      </c>
      <c r="F151" s="11" t="s">
        <v>165</v>
      </c>
      <c r="G151" s="102">
        <v>64259</v>
      </c>
      <c r="H151" s="21">
        <v>46504</v>
      </c>
      <c r="I151" s="102">
        <v>0</v>
      </c>
      <c r="J151" s="73">
        <f t="shared" si="27"/>
        <v>64259</v>
      </c>
      <c r="K151" s="85">
        <f t="shared" si="28"/>
        <v>21752</v>
      </c>
      <c r="L151" s="85">
        <v>495</v>
      </c>
      <c r="M151" s="89">
        <v>0</v>
      </c>
      <c r="N151" s="85">
        <f t="shared" si="26"/>
        <v>932</v>
      </c>
      <c r="O151" s="85">
        <v>187</v>
      </c>
      <c r="P151" s="85">
        <v>8150</v>
      </c>
      <c r="Q151" s="85">
        <v>373</v>
      </c>
      <c r="R151" s="85">
        <f t="shared" si="24"/>
        <v>31889</v>
      </c>
      <c r="S151" s="85">
        <f t="shared" si="25"/>
        <v>96148</v>
      </c>
    </row>
    <row r="152" spans="1:19">
      <c r="A152" s="8">
        <f t="shared" si="29"/>
        <v>145</v>
      </c>
      <c r="B152" s="21" t="s">
        <v>574</v>
      </c>
      <c r="C152" s="20" t="s">
        <v>48</v>
      </c>
      <c r="D152" s="20" t="s">
        <v>164</v>
      </c>
      <c r="E152" s="135" t="s">
        <v>0</v>
      </c>
      <c r="F152" s="11" t="s">
        <v>165</v>
      </c>
      <c r="G152" s="102">
        <v>64259</v>
      </c>
      <c r="H152" s="21">
        <v>46139</v>
      </c>
      <c r="I152" s="102">
        <v>1190</v>
      </c>
      <c r="J152" s="73">
        <f t="shared" si="27"/>
        <v>65449</v>
      </c>
      <c r="K152" s="85">
        <f t="shared" si="28"/>
        <v>22154</v>
      </c>
      <c r="L152" s="85">
        <v>495</v>
      </c>
      <c r="M152" s="89">
        <v>0</v>
      </c>
      <c r="N152" s="85">
        <f t="shared" si="26"/>
        <v>949</v>
      </c>
      <c r="O152" s="85">
        <v>187</v>
      </c>
      <c r="P152" s="85">
        <v>12977</v>
      </c>
      <c r="Q152" s="85">
        <v>459</v>
      </c>
      <c r="R152" s="85">
        <f t="shared" si="24"/>
        <v>37221</v>
      </c>
      <c r="S152" s="85">
        <f t="shared" si="25"/>
        <v>102670</v>
      </c>
    </row>
    <row r="153" spans="1:19">
      <c r="A153" s="8">
        <f t="shared" si="29"/>
        <v>146</v>
      </c>
      <c r="B153" s="23">
        <v>41262</v>
      </c>
      <c r="C153" s="22" t="s">
        <v>48</v>
      </c>
      <c r="D153" s="22" t="s">
        <v>186</v>
      </c>
      <c r="E153" s="135" t="s">
        <v>0</v>
      </c>
      <c r="F153" s="12" t="s">
        <v>49</v>
      </c>
      <c r="G153" s="99">
        <v>73898</v>
      </c>
      <c r="H153" s="23">
        <v>47115</v>
      </c>
      <c r="I153" s="99">
        <v>0</v>
      </c>
      <c r="J153" s="73">
        <f t="shared" si="27"/>
        <v>73898</v>
      </c>
      <c r="K153" s="85">
        <f t="shared" si="28"/>
        <v>25014</v>
      </c>
      <c r="L153" s="85">
        <v>495</v>
      </c>
      <c r="M153" s="85">
        <v>0</v>
      </c>
      <c r="N153" s="85">
        <f t="shared" ref="N153:N162" si="30">+ROUND(J153*0.0145,0)</f>
        <v>1072</v>
      </c>
      <c r="O153" s="85">
        <v>187</v>
      </c>
      <c r="P153" s="85">
        <v>8150</v>
      </c>
      <c r="Q153" s="85">
        <v>373</v>
      </c>
      <c r="R153" s="85">
        <f t="shared" si="24"/>
        <v>35291</v>
      </c>
      <c r="S153" s="85">
        <f t="shared" si="25"/>
        <v>109189</v>
      </c>
    </row>
    <row r="154" spans="1:19">
      <c r="A154" s="8">
        <f t="shared" si="29"/>
        <v>147</v>
      </c>
      <c r="B154" s="23">
        <v>42830</v>
      </c>
      <c r="C154" s="22" t="s">
        <v>48</v>
      </c>
      <c r="D154" s="22" t="s">
        <v>596</v>
      </c>
      <c r="E154" s="135" t="s">
        <v>0</v>
      </c>
      <c r="F154" s="12" t="s">
        <v>76</v>
      </c>
      <c r="G154" s="99">
        <v>66639</v>
      </c>
      <c r="H154" s="23">
        <v>46139</v>
      </c>
      <c r="I154" s="99">
        <v>1190</v>
      </c>
      <c r="J154" s="73">
        <f t="shared" si="27"/>
        <v>67829</v>
      </c>
      <c r="K154" s="85">
        <f t="shared" si="28"/>
        <v>22960</v>
      </c>
      <c r="L154" s="85">
        <v>495</v>
      </c>
      <c r="M154" s="85">
        <v>0</v>
      </c>
      <c r="N154" s="85">
        <f t="shared" si="30"/>
        <v>984</v>
      </c>
      <c r="O154" s="85">
        <v>187</v>
      </c>
      <c r="P154" s="85">
        <v>21217</v>
      </c>
      <c r="Q154" s="85">
        <v>742</v>
      </c>
      <c r="R154" s="85">
        <f t="shared" si="24"/>
        <v>46585</v>
      </c>
      <c r="S154" s="85">
        <f t="shared" si="25"/>
        <v>114414</v>
      </c>
    </row>
    <row r="155" spans="1:19">
      <c r="A155" s="8">
        <f t="shared" si="29"/>
        <v>148</v>
      </c>
      <c r="B155" s="21">
        <v>43598</v>
      </c>
      <c r="C155" s="20" t="s">
        <v>48</v>
      </c>
      <c r="D155" s="20" t="s">
        <v>601</v>
      </c>
      <c r="E155" s="135" t="s">
        <v>0</v>
      </c>
      <c r="F155" s="11" t="s">
        <v>165</v>
      </c>
      <c r="G155" s="102">
        <v>64259</v>
      </c>
      <c r="H155" s="21">
        <v>46504</v>
      </c>
      <c r="I155" s="102">
        <v>0</v>
      </c>
      <c r="J155" s="73">
        <f t="shared" si="27"/>
        <v>64259</v>
      </c>
      <c r="K155" s="85">
        <f t="shared" si="28"/>
        <v>21752</v>
      </c>
      <c r="L155" s="85">
        <v>495</v>
      </c>
      <c r="M155" s="85">
        <v>0</v>
      </c>
      <c r="N155" s="85">
        <f t="shared" si="30"/>
        <v>932</v>
      </c>
      <c r="O155" s="85">
        <v>187</v>
      </c>
      <c r="P155" s="85">
        <v>4141</v>
      </c>
      <c r="Q155" s="85">
        <v>373</v>
      </c>
      <c r="R155" s="85">
        <f t="shared" si="24"/>
        <v>27880</v>
      </c>
      <c r="S155" s="85">
        <f t="shared" si="25"/>
        <v>92139</v>
      </c>
    </row>
    <row r="156" spans="1:19">
      <c r="A156" s="8">
        <f t="shared" si="29"/>
        <v>149</v>
      </c>
      <c r="B156" s="21">
        <v>43598</v>
      </c>
      <c r="C156" s="20" t="s">
        <v>48</v>
      </c>
      <c r="D156" s="20" t="s">
        <v>188</v>
      </c>
      <c r="E156" s="135" t="s">
        <v>0</v>
      </c>
      <c r="F156" s="11" t="s">
        <v>165</v>
      </c>
      <c r="G156" s="102">
        <v>64259</v>
      </c>
      <c r="H156" s="21">
        <v>46504</v>
      </c>
      <c r="I156" s="102">
        <v>0</v>
      </c>
      <c r="J156" s="73">
        <f t="shared" si="27"/>
        <v>64259</v>
      </c>
      <c r="K156" s="85">
        <f t="shared" si="28"/>
        <v>21752</v>
      </c>
      <c r="L156" s="85">
        <v>495</v>
      </c>
      <c r="M156" s="85">
        <v>0</v>
      </c>
      <c r="N156" s="85">
        <f t="shared" si="30"/>
        <v>932</v>
      </c>
      <c r="O156" s="85">
        <v>187</v>
      </c>
      <c r="P156" s="85">
        <v>4141</v>
      </c>
      <c r="Q156" s="85">
        <v>742</v>
      </c>
      <c r="R156" s="85">
        <f t="shared" si="24"/>
        <v>28249</v>
      </c>
      <c r="S156" s="85">
        <f t="shared" si="25"/>
        <v>92508</v>
      </c>
    </row>
    <row r="157" spans="1:19">
      <c r="A157" s="8">
        <f t="shared" si="29"/>
        <v>150</v>
      </c>
      <c r="B157" s="21">
        <v>43598</v>
      </c>
      <c r="C157" s="20" t="s">
        <v>48</v>
      </c>
      <c r="D157" s="20" t="s">
        <v>189</v>
      </c>
      <c r="E157" s="135" t="s">
        <v>0</v>
      </c>
      <c r="F157" s="11" t="s">
        <v>165</v>
      </c>
      <c r="G157" s="102">
        <v>64259</v>
      </c>
      <c r="H157" s="21">
        <v>46504</v>
      </c>
      <c r="I157" s="102">
        <v>0</v>
      </c>
      <c r="J157" s="73">
        <f t="shared" si="27"/>
        <v>64259</v>
      </c>
      <c r="K157" s="85">
        <f t="shared" si="28"/>
        <v>21752</v>
      </c>
      <c r="L157" s="85">
        <v>495</v>
      </c>
      <c r="M157" s="85">
        <v>0</v>
      </c>
      <c r="N157" s="85">
        <f t="shared" si="30"/>
        <v>932</v>
      </c>
      <c r="O157" s="85">
        <v>187</v>
      </c>
      <c r="P157" s="85">
        <v>4141</v>
      </c>
      <c r="Q157" s="85">
        <v>373</v>
      </c>
      <c r="R157" s="85">
        <f t="shared" si="24"/>
        <v>27880</v>
      </c>
      <c r="S157" s="85">
        <f t="shared" si="25"/>
        <v>92139</v>
      </c>
    </row>
    <row r="158" spans="1:19">
      <c r="A158" s="8">
        <f t="shared" si="29"/>
        <v>151</v>
      </c>
      <c r="B158" s="23">
        <v>43605</v>
      </c>
      <c r="C158" s="22" t="s">
        <v>48</v>
      </c>
      <c r="D158" s="22" t="s">
        <v>190</v>
      </c>
      <c r="E158" s="135" t="s">
        <v>0</v>
      </c>
      <c r="F158" s="12" t="s">
        <v>125</v>
      </c>
      <c r="G158" s="99">
        <v>61879</v>
      </c>
      <c r="H158" s="23">
        <v>45957</v>
      </c>
      <c r="I158" s="99">
        <v>2380</v>
      </c>
      <c r="J158" s="73">
        <f t="shared" si="27"/>
        <v>64259</v>
      </c>
      <c r="K158" s="85">
        <f t="shared" si="28"/>
        <v>21752</v>
      </c>
      <c r="L158" s="85">
        <v>495</v>
      </c>
      <c r="M158" s="85">
        <v>0</v>
      </c>
      <c r="N158" s="85">
        <f t="shared" si="30"/>
        <v>932</v>
      </c>
      <c r="O158" s="85">
        <v>187</v>
      </c>
      <c r="P158" s="85">
        <v>4141</v>
      </c>
      <c r="Q158" s="85">
        <v>373</v>
      </c>
      <c r="R158" s="85">
        <f t="shared" si="24"/>
        <v>27880</v>
      </c>
      <c r="S158" s="85">
        <f t="shared" si="25"/>
        <v>92139</v>
      </c>
    </row>
    <row r="159" spans="1:19">
      <c r="A159" s="8">
        <f t="shared" si="29"/>
        <v>152</v>
      </c>
      <c r="B159" s="23">
        <v>43598</v>
      </c>
      <c r="C159" s="22" t="s">
        <v>48</v>
      </c>
      <c r="D159" s="22" t="s">
        <v>191</v>
      </c>
      <c r="E159" s="135" t="s">
        <v>0</v>
      </c>
      <c r="F159" s="12" t="s">
        <v>165</v>
      </c>
      <c r="G159" s="99">
        <v>64259</v>
      </c>
      <c r="H159" s="23">
        <v>46566</v>
      </c>
      <c r="I159" s="99">
        <v>0</v>
      </c>
      <c r="J159" s="73">
        <f t="shared" si="27"/>
        <v>64259</v>
      </c>
      <c r="K159" s="85">
        <f t="shared" si="28"/>
        <v>21752</v>
      </c>
      <c r="L159" s="85">
        <v>495</v>
      </c>
      <c r="M159" s="85">
        <v>0</v>
      </c>
      <c r="N159" s="85">
        <f t="shared" si="30"/>
        <v>932</v>
      </c>
      <c r="O159" s="85">
        <v>187</v>
      </c>
      <c r="P159" s="85">
        <v>4141</v>
      </c>
      <c r="Q159" s="85">
        <v>373</v>
      </c>
      <c r="R159" s="85">
        <f t="shared" si="24"/>
        <v>27880</v>
      </c>
      <c r="S159" s="85">
        <f t="shared" si="25"/>
        <v>92139</v>
      </c>
    </row>
    <row r="160" spans="1:19">
      <c r="A160" s="8">
        <f t="shared" si="29"/>
        <v>153</v>
      </c>
      <c r="B160" s="21">
        <v>41246</v>
      </c>
      <c r="C160" s="20" t="s">
        <v>48</v>
      </c>
      <c r="D160" s="20" t="s">
        <v>592</v>
      </c>
      <c r="E160" s="135" t="s">
        <v>0</v>
      </c>
      <c r="F160" s="11" t="s">
        <v>159</v>
      </c>
      <c r="G160" s="102">
        <v>71400</v>
      </c>
      <c r="H160" s="24">
        <v>46305</v>
      </c>
      <c r="I160" s="102">
        <v>0</v>
      </c>
      <c r="J160" s="73">
        <f t="shared" si="27"/>
        <v>71400</v>
      </c>
      <c r="K160" s="85">
        <f t="shared" si="28"/>
        <v>24169</v>
      </c>
      <c r="L160" s="85">
        <v>495</v>
      </c>
      <c r="M160" s="85">
        <v>0</v>
      </c>
      <c r="N160" s="85">
        <f t="shared" si="30"/>
        <v>1035</v>
      </c>
      <c r="O160" s="85">
        <v>187</v>
      </c>
      <c r="P160" s="85">
        <v>0</v>
      </c>
      <c r="Q160" s="85">
        <v>0</v>
      </c>
      <c r="R160" s="85">
        <f t="shared" si="24"/>
        <v>25886</v>
      </c>
      <c r="S160" s="85">
        <f t="shared" si="25"/>
        <v>97286</v>
      </c>
    </row>
    <row r="161" spans="1:19">
      <c r="A161" s="8">
        <f t="shared" si="29"/>
        <v>154</v>
      </c>
      <c r="B161" s="23">
        <v>42632</v>
      </c>
      <c r="C161" s="22" t="s">
        <v>48</v>
      </c>
      <c r="D161" s="22" t="s">
        <v>192</v>
      </c>
      <c r="E161" s="135" t="s">
        <v>0</v>
      </c>
      <c r="F161" s="12" t="s">
        <v>76</v>
      </c>
      <c r="G161" s="99">
        <v>66639</v>
      </c>
      <c r="H161" s="51">
        <v>46566</v>
      </c>
      <c r="I161" s="99">
        <v>0</v>
      </c>
      <c r="J161" s="73">
        <f t="shared" si="27"/>
        <v>66639</v>
      </c>
      <c r="K161" s="85">
        <f t="shared" si="28"/>
        <v>22557</v>
      </c>
      <c r="L161" s="85">
        <v>495</v>
      </c>
      <c r="M161" s="85">
        <v>0</v>
      </c>
      <c r="N161" s="85">
        <f t="shared" si="30"/>
        <v>966</v>
      </c>
      <c r="O161" s="85">
        <v>187</v>
      </c>
      <c r="P161" s="85">
        <v>0</v>
      </c>
      <c r="Q161" s="85">
        <v>0</v>
      </c>
      <c r="R161" s="85">
        <f t="shared" si="24"/>
        <v>24205</v>
      </c>
      <c r="S161" s="85">
        <f t="shared" si="25"/>
        <v>90844</v>
      </c>
    </row>
    <row r="162" spans="1:19">
      <c r="A162" s="8">
        <f t="shared" si="29"/>
        <v>155</v>
      </c>
      <c r="B162" s="23">
        <v>44092</v>
      </c>
      <c r="C162" s="22" t="s">
        <v>48</v>
      </c>
      <c r="D162" s="22" t="s">
        <v>193</v>
      </c>
      <c r="E162" s="135" t="s">
        <v>0</v>
      </c>
      <c r="F162" s="12" t="s">
        <v>509</v>
      </c>
      <c r="G162" s="99">
        <v>59500</v>
      </c>
      <c r="H162" s="51">
        <v>46384</v>
      </c>
      <c r="I162" s="99">
        <v>0</v>
      </c>
      <c r="J162" s="73">
        <f t="shared" si="27"/>
        <v>59500</v>
      </c>
      <c r="K162" s="85">
        <f t="shared" si="28"/>
        <v>20141</v>
      </c>
      <c r="L162" s="85">
        <v>495</v>
      </c>
      <c r="M162" s="85">
        <v>0</v>
      </c>
      <c r="N162" s="85">
        <f t="shared" si="30"/>
        <v>863</v>
      </c>
      <c r="O162" s="85">
        <v>187</v>
      </c>
      <c r="P162" s="85">
        <v>12977</v>
      </c>
      <c r="Q162" s="85">
        <v>459</v>
      </c>
      <c r="R162" s="85">
        <f t="shared" si="24"/>
        <v>35122</v>
      </c>
      <c r="S162" s="85">
        <f t="shared" si="25"/>
        <v>94622</v>
      </c>
    </row>
    <row r="163" spans="1:19">
      <c r="A163" s="8">
        <f t="shared" si="29"/>
        <v>156</v>
      </c>
      <c r="B163" s="23">
        <v>41687</v>
      </c>
      <c r="C163" s="22" t="s">
        <v>48</v>
      </c>
      <c r="D163" s="22" t="s">
        <v>229</v>
      </c>
      <c r="E163" s="135" t="s">
        <v>0</v>
      </c>
      <c r="F163" s="12" t="s">
        <v>159</v>
      </c>
      <c r="G163" s="99">
        <v>71400</v>
      </c>
      <c r="H163" s="23">
        <v>47115</v>
      </c>
      <c r="I163" s="99">
        <v>0</v>
      </c>
      <c r="J163" s="73">
        <f t="shared" si="27"/>
        <v>71400</v>
      </c>
      <c r="K163" s="85">
        <f t="shared" si="28"/>
        <v>24169</v>
      </c>
      <c r="L163" s="85">
        <v>495</v>
      </c>
      <c r="M163" s="85">
        <v>0</v>
      </c>
      <c r="N163" s="85">
        <f t="shared" ref="N163:N173" si="31">ROUND(J163*0.0145,0)</f>
        <v>1035</v>
      </c>
      <c r="O163" s="85">
        <v>187</v>
      </c>
      <c r="P163" s="85">
        <v>4141</v>
      </c>
      <c r="Q163" s="85">
        <v>373</v>
      </c>
      <c r="R163" s="85">
        <f t="shared" ref="R163:R173" si="32">K163+L163+M163+N163+O163+P163+Q163</f>
        <v>30400</v>
      </c>
      <c r="S163" s="85">
        <f t="shared" ref="S163:S173" si="33">J163+R163</f>
        <v>101800</v>
      </c>
    </row>
    <row r="164" spans="1:19">
      <c r="A164" s="8">
        <f t="shared" si="29"/>
        <v>157</v>
      </c>
      <c r="B164" s="23">
        <v>33823</v>
      </c>
      <c r="C164" s="22" t="s">
        <v>48</v>
      </c>
      <c r="D164" s="22" t="s">
        <v>230</v>
      </c>
      <c r="E164" s="135" t="s">
        <v>0</v>
      </c>
      <c r="F164" s="12" t="s">
        <v>184</v>
      </c>
      <c r="G164" s="99">
        <v>111518</v>
      </c>
      <c r="H164" s="23">
        <v>46749</v>
      </c>
      <c r="I164" s="99">
        <v>0</v>
      </c>
      <c r="J164" s="73">
        <f t="shared" si="27"/>
        <v>111518</v>
      </c>
      <c r="K164" s="85">
        <f t="shared" si="28"/>
        <v>37749</v>
      </c>
      <c r="L164" s="85">
        <v>495</v>
      </c>
      <c r="M164" s="85">
        <v>0</v>
      </c>
      <c r="N164" s="85">
        <f t="shared" si="31"/>
        <v>1617</v>
      </c>
      <c r="O164" s="85">
        <v>187</v>
      </c>
      <c r="P164" s="85">
        <v>4141</v>
      </c>
      <c r="Q164" s="85">
        <v>373</v>
      </c>
      <c r="R164" s="85">
        <f t="shared" si="32"/>
        <v>44562</v>
      </c>
      <c r="S164" s="85">
        <f t="shared" si="33"/>
        <v>156080</v>
      </c>
    </row>
    <row r="165" spans="1:19">
      <c r="A165" s="8">
        <f t="shared" si="29"/>
        <v>158</v>
      </c>
      <c r="B165" s="21">
        <v>42233</v>
      </c>
      <c r="C165" s="20" t="s">
        <v>48</v>
      </c>
      <c r="D165" s="20" t="s">
        <v>231</v>
      </c>
      <c r="E165" s="135" t="s">
        <v>0</v>
      </c>
      <c r="F165" s="11" t="s">
        <v>76</v>
      </c>
      <c r="G165" s="102">
        <v>66639</v>
      </c>
      <c r="H165" s="24">
        <v>46139</v>
      </c>
      <c r="I165" s="102">
        <v>1190</v>
      </c>
      <c r="J165" s="73">
        <f t="shared" si="27"/>
        <v>67829</v>
      </c>
      <c r="K165" s="85">
        <f t="shared" si="28"/>
        <v>22960</v>
      </c>
      <c r="L165" s="85">
        <v>495</v>
      </c>
      <c r="M165" s="85">
        <v>0</v>
      </c>
      <c r="N165" s="85">
        <f t="shared" si="31"/>
        <v>984</v>
      </c>
      <c r="O165" s="85">
        <v>187</v>
      </c>
      <c r="P165" s="85">
        <v>5978</v>
      </c>
      <c r="Q165" s="85">
        <v>459</v>
      </c>
      <c r="R165" s="85">
        <f t="shared" si="32"/>
        <v>31063</v>
      </c>
      <c r="S165" s="85">
        <f t="shared" si="33"/>
        <v>98892</v>
      </c>
    </row>
    <row r="166" spans="1:19">
      <c r="A166" s="8">
        <f t="shared" si="29"/>
        <v>159</v>
      </c>
      <c r="B166" s="21">
        <v>38614</v>
      </c>
      <c r="C166" s="20" t="s">
        <v>48</v>
      </c>
      <c r="D166" s="20" t="s">
        <v>232</v>
      </c>
      <c r="E166" s="135" t="s">
        <v>0</v>
      </c>
      <c r="F166" s="11" t="s">
        <v>70</v>
      </c>
      <c r="G166" s="102">
        <v>81934</v>
      </c>
      <c r="H166" s="24">
        <v>46322</v>
      </c>
      <c r="I166" s="102">
        <v>0</v>
      </c>
      <c r="J166" s="73">
        <f t="shared" si="27"/>
        <v>81934</v>
      </c>
      <c r="K166" s="85">
        <f t="shared" si="28"/>
        <v>27735</v>
      </c>
      <c r="L166" s="85">
        <v>495</v>
      </c>
      <c r="M166" s="85">
        <v>0</v>
      </c>
      <c r="N166" s="85">
        <f t="shared" si="31"/>
        <v>1188</v>
      </c>
      <c r="O166" s="85">
        <v>187</v>
      </c>
      <c r="P166" s="85">
        <v>4141</v>
      </c>
      <c r="Q166" s="85">
        <v>373</v>
      </c>
      <c r="R166" s="85">
        <f t="shared" si="32"/>
        <v>34119</v>
      </c>
      <c r="S166" s="85">
        <f t="shared" si="33"/>
        <v>116053</v>
      </c>
    </row>
    <row r="167" spans="1:19">
      <c r="A167" s="8">
        <f t="shared" si="29"/>
        <v>160</v>
      </c>
      <c r="B167" s="21">
        <v>43024</v>
      </c>
      <c r="C167" s="20" t="s">
        <v>48</v>
      </c>
      <c r="D167" s="20" t="s">
        <v>233</v>
      </c>
      <c r="E167" s="135" t="s">
        <v>0</v>
      </c>
      <c r="F167" s="11" t="s">
        <v>165</v>
      </c>
      <c r="G167" s="102">
        <v>64259</v>
      </c>
      <c r="H167" s="24">
        <v>45774</v>
      </c>
      <c r="I167" s="102">
        <v>1190</v>
      </c>
      <c r="J167" s="73">
        <f t="shared" si="27"/>
        <v>65449</v>
      </c>
      <c r="K167" s="85">
        <f t="shared" si="28"/>
        <v>22154</v>
      </c>
      <c r="L167" s="85">
        <v>495</v>
      </c>
      <c r="M167" s="85">
        <v>0</v>
      </c>
      <c r="N167" s="85">
        <f t="shared" si="31"/>
        <v>949</v>
      </c>
      <c r="O167" s="85">
        <v>187</v>
      </c>
      <c r="P167" s="85">
        <v>15290</v>
      </c>
      <c r="Q167" s="85">
        <v>554</v>
      </c>
      <c r="R167" s="85">
        <f t="shared" si="32"/>
        <v>39629</v>
      </c>
      <c r="S167" s="85">
        <f t="shared" si="33"/>
        <v>105078</v>
      </c>
    </row>
    <row r="168" spans="1:19">
      <c r="A168" s="8">
        <f t="shared" si="29"/>
        <v>161</v>
      </c>
      <c r="B168" s="23" t="s">
        <v>547</v>
      </c>
      <c r="C168" s="22" t="s">
        <v>48</v>
      </c>
      <c r="D168" s="22" t="s">
        <v>234</v>
      </c>
      <c r="E168" s="135" t="s">
        <v>0</v>
      </c>
      <c r="F168" s="12" t="s">
        <v>509</v>
      </c>
      <c r="G168" s="99">
        <v>59500</v>
      </c>
      <c r="H168" s="51">
        <v>46384</v>
      </c>
      <c r="I168" s="99">
        <v>0</v>
      </c>
      <c r="J168" s="73">
        <f t="shared" si="27"/>
        <v>59500</v>
      </c>
      <c r="K168" s="85">
        <f t="shared" si="28"/>
        <v>20141</v>
      </c>
      <c r="L168" s="85">
        <v>495</v>
      </c>
      <c r="M168" s="85">
        <v>0</v>
      </c>
      <c r="N168" s="85">
        <f t="shared" si="31"/>
        <v>863</v>
      </c>
      <c r="O168" s="85">
        <v>187</v>
      </c>
      <c r="P168" s="85">
        <v>8150</v>
      </c>
      <c r="Q168" s="85">
        <v>373</v>
      </c>
      <c r="R168" s="85">
        <f t="shared" si="32"/>
        <v>30209</v>
      </c>
      <c r="S168" s="85">
        <f t="shared" si="33"/>
        <v>89709</v>
      </c>
    </row>
    <row r="169" spans="1:19">
      <c r="A169" s="8">
        <f t="shared" si="29"/>
        <v>162</v>
      </c>
      <c r="B169" s="21">
        <v>42086</v>
      </c>
      <c r="C169" s="20" t="s">
        <v>48</v>
      </c>
      <c r="D169" s="20" t="s">
        <v>236</v>
      </c>
      <c r="E169" s="135" t="s">
        <v>0</v>
      </c>
      <c r="F169" s="11" t="s">
        <v>159</v>
      </c>
      <c r="G169" s="102">
        <v>71400</v>
      </c>
      <c r="H169" s="21">
        <v>46322</v>
      </c>
      <c r="I169" s="102">
        <v>0</v>
      </c>
      <c r="J169" s="73">
        <f t="shared" si="27"/>
        <v>71400</v>
      </c>
      <c r="K169" s="85">
        <f t="shared" si="28"/>
        <v>24169</v>
      </c>
      <c r="L169" s="85">
        <v>495</v>
      </c>
      <c r="M169" s="85">
        <v>0</v>
      </c>
      <c r="N169" s="85">
        <f t="shared" si="31"/>
        <v>1035</v>
      </c>
      <c r="O169" s="85">
        <v>187</v>
      </c>
      <c r="P169" s="85">
        <v>0</v>
      </c>
      <c r="Q169" s="85">
        <v>0</v>
      </c>
      <c r="R169" s="85">
        <f t="shared" si="32"/>
        <v>25886</v>
      </c>
      <c r="S169" s="85">
        <f t="shared" si="33"/>
        <v>97286</v>
      </c>
    </row>
    <row r="170" spans="1:19">
      <c r="A170" s="8">
        <f t="shared" si="29"/>
        <v>163</v>
      </c>
      <c r="B170" s="23">
        <v>39461</v>
      </c>
      <c r="C170" s="22" t="s">
        <v>48</v>
      </c>
      <c r="D170" s="22" t="s">
        <v>270</v>
      </c>
      <c r="E170" s="135" t="s">
        <v>0</v>
      </c>
      <c r="F170" s="12" t="s">
        <v>80</v>
      </c>
      <c r="G170" s="85">
        <v>76486</v>
      </c>
      <c r="H170" s="51">
        <v>47115</v>
      </c>
      <c r="I170" s="99">
        <v>0</v>
      </c>
      <c r="J170" s="73">
        <f t="shared" si="27"/>
        <v>76486</v>
      </c>
      <c r="K170" s="85">
        <f t="shared" si="28"/>
        <v>25891</v>
      </c>
      <c r="L170" s="85">
        <v>495</v>
      </c>
      <c r="M170" s="85">
        <v>0</v>
      </c>
      <c r="N170" s="85">
        <f t="shared" si="31"/>
        <v>1109</v>
      </c>
      <c r="O170" s="85">
        <v>187</v>
      </c>
      <c r="P170" s="85">
        <v>8150</v>
      </c>
      <c r="Q170" s="85">
        <v>373</v>
      </c>
      <c r="R170" s="85">
        <f t="shared" si="32"/>
        <v>36205</v>
      </c>
      <c r="S170" s="85">
        <f t="shared" si="33"/>
        <v>112691</v>
      </c>
    </row>
    <row r="171" spans="1:19">
      <c r="A171" s="8">
        <f t="shared" si="29"/>
        <v>164</v>
      </c>
      <c r="B171" s="23">
        <v>43998</v>
      </c>
      <c r="C171" s="22" t="s">
        <v>48</v>
      </c>
      <c r="D171" s="22" t="s">
        <v>271</v>
      </c>
      <c r="E171" s="135" t="s">
        <v>0</v>
      </c>
      <c r="F171" s="12" t="s">
        <v>509</v>
      </c>
      <c r="G171" s="85">
        <v>59500</v>
      </c>
      <c r="H171" s="51">
        <v>46384</v>
      </c>
      <c r="I171" s="99">
        <v>0</v>
      </c>
      <c r="J171" s="73">
        <f t="shared" si="27"/>
        <v>59500</v>
      </c>
      <c r="K171" s="85">
        <f t="shared" si="28"/>
        <v>20141</v>
      </c>
      <c r="L171" s="85">
        <v>495</v>
      </c>
      <c r="M171" s="85">
        <v>0</v>
      </c>
      <c r="N171" s="85">
        <f t="shared" si="31"/>
        <v>863</v>
      </c>
      <c r="O171" s="85">
        <v>187</v>
      </c>
      <c r="P171" s="85">
        <v>5978</v>
      </c>
      <c r="Q171" s="85">
        <v>459</v>
      </c>
      <c r="R171" s="85">
        <f t="shared" si="32"/>
        <v>28123</v>
      </c>
      <c r="S171" s="85">
        <f t="shared" si="33"/>
        <v>87623</v>
      </c>
    </row>
    <row r="172" spans="1:19">
      <c r="A172" s="8">
        <f t="shared" si="29"/>
        <v>165</v>
      </c>
      <c r="B172" s="23" t="s">
        <v>547</v>
      </c>
      <c r="C172" s="22" t="s">
        <v>48</v>
      </c>
      <c r="D172" s="22" t="s">
        <v>272</v>
      </c>
      <c r="E172" s="135" t="s">
        <v>0</v>
      </c>
      <c r="F172" s="12" t="s">
        <v>509</v>
      </c>
      <c r="G172" s="85">
        <v>59500</v>
      </c>
      <c r="H172" s="51">
        <v>46384</v>
      </c>
      <c r="I172" s="99">
        <v>0</v>
      </c>
      <c r="J172" s="73">
        <f t="shared" si="27"/>
        <v>59500</v>
      </c>
      <c r="K172" s="85">
        <f t="shared" si="28"/>
        <v>20141</v>
      </c>
      <c r="L172" s="85">
        <v>495</v>
      </c>
      <c r="M172" s="85">
        <v>0</v>
      </c>
      <c r="N172" s="85">
        <f t="shared" si="31"/>
        <v>863</v>
      </c>
      <c r="O172" s="85">
        <v>187</v>
      </c>
      <c r="P172" s="85">
        <v>0</v>
      </c>
      <c r="Q172" s="85">
        <v>0</v>
      </c>
      <c r="R172" s="85">
        <f t="shared" si="32"/>
        <v>21686</v>
      </c>
      <c r="S172" s="85">
        <f t="shared" si="33"/>
        <v>81186</v>
      </c>
    </row>
    <row r="173" spans="1:19">
      <c r="A173" s="8">
        <f t="shared" si="29"/>
        <v>166</v>
      </c>
      <c r="B173" s="23" t="s">
        <v>547</v>
      </c>
      <c r="C173" s="22" t="s">
        <v>48</v>
      </c>
      <c r="D173" s="22" t="s">
        <v>273</v>
      </c>
      <c r="E173" s="135" t="s">
        <v>0</v>
      </c>
      <c r="F173" s="12" t="s">
        <v>509</v>
      </c>
      <c r="G173" s="85">
        <v>59500</v>
      </c>
      <c r="H173" s="51">
        <v>46384</v>
      </c>
      <c r="I173" s="99">
        <v>0</v>
      </c>
      <c r="J173" s="73">
        <f t="shared" si="27"/>
        <v>59500</v>
      </c>
      <c r="K173" s="85">
        <f t="shared" si="28"/>
        <v>20141</v>
      </c>
      <c r="L173" s="85">
        <v>495</v>
      </c>
      <c r="M173" s="85">
        <v>0</v>
      </c>
      <c r="N173" s="85">
        <f t="shared" si="31"/>
        <v>863</v>
      </c>
      <c r="O173" s="85">
        <v>187</v>
      </c>
      <c r="P173" s="85">
        <v>8150</v>
      </c>
      <c r="Q173" s="85">
        <v>373</v>
      </c>
      <c r="R173" s="85">
        <f t="shared" si="32"/>
        <v>30209</v>
      </c>
      <c r="S173" s="85">
        <f t="shared" si="33"/>
        <v>89709</v>
      </c>
    </row>
    <row r="174" spans="1:19">
      <c r="A174" s="8">
        <f t="shared" si="29"/>
        <v>167</v>
      </c>
      <c r="B174" s="21">
        <v>41127</v>
      </c>
      <c r="C174" s="20" t="s">
        <v>48</v>
      </c>
      <c r="D174" s="20" t="s">
        <v>588</v>
      </c>
      <c r="E174" s="135" t="s">
        <v>0</v>
      </c>
      <c r="F174" s="11" t="s">
        <v>159</v>
      </c>
      <c r="G174" s="102">
        <v>71400</v>
      </c>
      <c r="H174" s="21">
        <v>46322</v>
      </c>
      <c r="I174" s="102">
        <v>0</v>
      </c>
      <c r="J174" s="73">
        <f t="shared" si="27"/>
        <v>71400</v>
      </c>
      <c r="K174" s="85">
        <f t="shared" si="28"/>
        <v>24169</v>
      </c>
      <c r="L174" s="85">
        <v>495</v>
      </c>
      <c r="M174" s="85">
        <v>0</v>
      </c>
      <c r="N174" s="85">
        <f>+ROUND(J174*0.0145,0)</f>
        <v>1035</v>
      </c>
      <c r="O174" s="85">
        <v>187</v>
      </c>
      <c r="P174" s="85">
        <v>8150</v>
      </c>
      <c r="Q174" s="85">
        <v>373</v>
      </c>
      <c r="R174" s="85">
        <f>+K174+L174+M174+N174+O174+P174+Q174</f>
        <v>34409</v>
      </c>
      <c r="S174" s="85">
        <f>+J174+R174</f>
        <v>105809</v>
      </c>
    </row>
    <row r="175" spans="1:19">
      <c r="A175" s="8">
        <f t="shared" si="29"/>
        <v>168</v>
      </c>
      <c r="B175" s="21">
        <v>41674</v>
      </c>
      <c r="C175" s="20" t="s">
        <v>48</v>
      </c>
      <c r="D175" s="20" t="s">
        <v>381</v>
      </c>
      <c r="E175" s="135" t="s">
        <v>0</v>
      </c>
      <c r="F175" s="11" t="s">
        <v>121</v>
      </c>
      <c r="G175" s="102">
        <v>69018</v>
      </c>
      <c r="H175" s="21">
        <v>46139</v>
      </c>
      <c r="I175" s="102">
        <v>1191</v>
      </c>
      <c r="J175" s="73">
        <f t="shared" si="27"/>
        <v>70209</v>
      </c>
      <c r="K175" s="85">
        <f t="shared" si="28"/>
        <v>23766</v>
      </c>
      <c r="L175" s="85">
        <v>495</v>
      </c>
      <c r="M175" s="85">
        <v>0</v>
      </c>
      <c r="N175" s="85">
        <f>ROUND(J175*0.0145,0)</f>
        <v>1018</v>
      </c>
      <c r="O175" s="85">
        <v>187</v>
      </c>
      <c r="P175" s="85">
        <v>0</v>
      </c>
      <c r="Q175" s="85">
        <v>742</v>
      </c>
      <c r="R175" s="85">
        <f>K175+L175+M175+N175+O175+P175+Q175</f>
        <v>26208</v>
      </c>
      <c r="S175" s="85">
        <f>J175+R175</f>
        <v>96417</v>
      </c>
    </row>
    <row r="176" spans="1:19">
      <c r="A176" s="8">
        <f t="shared" si="29"/>
        <v>169</v>
      </c>
      <c r="B176" s="21" t="s">
        <v>571</v>
      </c>
      <c r="C176" s="20" t="s">
        <v>48</v>
      </c>
      <c r="D176" s="20" t="s">
        <v>480</v>
      </c>
      <c r="E176" s="11" t="s">
        <v>585</v>
      </c>
      <c r="F176" s="11" t="s">
        <v>76</v>
      </c>
      <c r="G176" s="102">
        <v>66639</v>
      </c>
      <c r="H176" s="24">
        <v>46139</v>
      </c>
      <c r="I176" s="102">
        <v>1190</v>
      </c>
      <c r="J176" s="73">
        <f t="shared" si="27"/>
        <v>67829</v>
      </c>
      <c r="K176" s="85">
        <f t="shared" si="28"/>
        <v>22960</v>
      </c>
      <c r="L176" s="85">
        <v>495</v>
      </c>
      <c r="M176" s="85">
        <v>0</v>
      </c>
      <c r="N176" s="85">
        <f t="shared" ref="N176:N185" si="34">+ROUND(J176*0.0145,0)</f>
        <v>984</v>
      </c>
      <c r="O176" s="85">
        <v>187</v>
      </c>
      <c r="P176" s="85">
        <v>21217</v>
      </c>
      <c r="Q176" s="85">
        <v>742</v>
      </c>
      <c r="R176" s="85">
        <f t="shared" ref="R176:R185" si="35">+K176+L176+M176+N176+O176+P176+Q176</f>
        <v>46585</v>
      </c>
      <c r="S176" s="85">
        <f t="shared" ref="S176:S185" si="36">+J176+R176</f>
        <v>114414</v>
      </c>
    </row>
    <row r="177" spans="1:19">
      <c r="A177" s="8">
        <f t="shared" si="29"/>
        <v>170</v>
      </c>
      <c r="B177" s="23" t="s">
        <v>557</v>
      </c>
      <c r="C177" s="22" t="s">
        <v>48</v>
      </c>
      <c r="D177" s="22" t="s">
        <v>481</v>
      </c>
      <c r="E177" s="11" t="s">
        <v>585</v>
      </c>
      <c r="F177" s="12" t="s">
        <v>483</v>
      </c>
      <c r="G177" s="99">
        <v>59500</v>
      </c>
      <c r="H177" s="51">
        <v>46384</v>
      </c>
      <c r="I177" s="99">
        <v>0</v>
      </c>
      <c r="J177" s="73">
        <f t="shared" si="27"/>
        <v>59500</v>
      </c>
      <c r="K177" s="85">
        <f t="shared" si="28"/>
        <v>20141</v>
      </c>
      <c r="L177" s="85">
        <v>495</v>
      </c>
      <c r="M177" s="85">
        <v>0</v>
      </c>
      <c r="N177" s="85">
        <f t="shared" si="34"/>
        <v>863</v>
      </c>
      <c r="O177" s="85">
        <v>187</v>
      </c>
      <c r="P177" s="85">
        <v>5978</v>
      </c>
      <c r="Q177" s="85">
        <v>0</v>
      </c>
      <c r="R177" s="85">
        <f t="shared" si="35"/>
        <v>27664</v>
      </c>
      <c r="S177" s="85">
        <f t="shared" si="36"/>
        <v>87164</v>
      </c>
    </row>
    <row r="178" spans="1:19">
      <c r="A178" s="8">
        <f t="shared" si="29"/>
        <v>171</v>
      </c>
      <c r="B178" s="130" t="s">
        <v>552</v>
      </c>
      <c r="C178" s="127" t="s">
        <v>48</v>
      </c>
      <c r="D178" s="127" t="s">
        <v>482</v>
      </c>
      <c r="E178" s="11" t="s">
        <v>585</v>
      </c>
      <c r="F178" s="126" t="s">
        <v>509</v>
      </c>
      <c r="G178" s="106">
        <v>59500</v>
      </c>
      <c r="H178" s="128">
        <v>46322</v>
      </c>
      <c r="I178" s="106">
        <v>0</v>
      </c>
      <c r="J178" s="73">
        <f t="shared" si="27"/>
        <v>59500</v>
      </c>
      <c r="K178" s="90">
        <f t="shared" si="28"/>
        <v>20141</v>
      </c>
      <c r="L178" s="91">
        <v>495</v>
      </c>
      <c r="M178" s="91">
        <v>0</v>
      </c>
      <c r="N178" s="91">
        <f t="shared" si="34"/>
        <v>863</v>
      </c>
      <c r="O178" s="90">
        <v>187</v>
      </c>
      <c r="P178" s="91">
        <v>8150</v>
      </c>
      <c r="Q178" s="90">
        <v>373</v>
      </c>
      <c r="R178" s="91">
        <f t="shared" si="35"/>
        <v>30209</v>
      </c>
      <c r="S178" s="91">
        <f t="shared" si="36"/>
        <v>89709</v>
      </c>
    </row>
    <row r="179" spans="1:19">
      <c r="A179" s="8">
        <f t="shared" si="29"/>
        <v>172</v>
      </c>
      <c r="B179" s="23" t="s">
        <v>575</v>
      </c>
      <c r="C179" s="22" t="s">
        <v>48</v>
      </c>
      <c r="D179" s="22" t="s">
        <v>484</v>
      </c>
      <c r="E179" s="11" t="s">
        <v>585</v>
      </c>
      <c r="F179" s="12" t="s">
        <v>125</v>
      </c>
      <c r="G179" s="99">
        <v>61879</v>
      </c>
      <c r="H179" s="51">
        <v>46384</v>
      </c>
      <c r="I179" s="99">
        <v>0</v>
      </c>
      <c r="J179" s="73">
        <f t="shared" si="27"/>
        <v>61879</v>
      </c>
      <c r="K179" s="85">
        <f t="shared" si="28"/>
        <v>20946</v>
      </c>
      <c r="L179" s="85">
        <v>495</v>
      </c>
      <c r="M179" s="85">
        <v>0</v>
      </c>
      <c r="N179" s="91">
        <f t="shared" si="34"/>
        <v>897</v>
      </c>
      <c r="O179" s="85">
        <v>187</v>
      </c>
      <c r="P179" s="85">
        <v>0</v>
      </c>
      <c r="Q179" s="85">
        <v>373</v>
      </c>
      <c r="R179" s="85">
        <f t="shared" si="35"/>
        <v>22898</v>
      </c>
      <c r="S179" s="85">
        <f t="shared" si="36"/>
        <v>84777</v>
      </c>
    </row>
    <row r="180" spans="1:19">
      <c r="A180" s="8">
        <f t="shared" si="29"/>
        <v>173</v>
      </c>
      <c r="B180" s="23" t="s">
        <v>552</v>
      </c>
      <c r="C180" s="22" t="s">
        <v>48</v>
      </c>
      <c r="D180" s="22" t="s">
        <v>485</v>
      </c>
      <c r="E180" s="11" t="s">
        <v>585</v>
      </c>
      <c r="F180" s="12" t="s">
        <v>509</v>
      </c>
      <c r="G180" s="99">
        <v>59500</v>
      </c>
      <c r="H180" s="51">
        <v>46384</v>
      </c>
      <c r="I180" s="99">
        <v>0</v>
      </c>
      <c r="J180" s="73">
        <f t="shared" si="27"/>
        <v>59500</v>
      </c>
      <c r="K180" s="85">
        <f t="shared" si="28"/>
        <v>20141</v>
      </c>
      <c r="L180" s="85">
        <v>495</v>
      </c>
      <c r="M180" s="85">
        <v>0</v>
      </c>
      <c r="N180" s="91">
        <f t="shared" si="34"/>
        <v>863</v>
      </c>
      <c r="O180" s="85">
        <v>187</v>
      </c>
      <c r="P180" s="85">
        <v>8150</v>
      </c>
      <c r="Q180" s="85">
        <v>373</v>
      </c>
      <c r="R180" s="85">
        <f t="shared" si="35"/>
        <v>30209</v>
      </c>
      <c r="S180" s="85">
        <f t="shared" si="36"/>
        <v>89709</v>
      </c>
    </row>
    <row r="181" spans="1:19">
      <c r="A181" s="8">
        <f t="shared" si="29"/>
        <v>174</v>
      </c>
      <c r="B181" s="23" t="s">
        <v>552</v>
      </c>
      <c r="C181" s="22" t="s">
        <v>48</v>
      </c>
      <c r="D181" s="22" t="s">
        <v>486</v>
      </c>
      <c r="E181" s="11" t="s">
        <v>585</v>
      </c>
      <c r="F181" s="12" t="s">
        <v>483</v>
      </c>
      <c r="G181" s="99">
        <v>56524</v>
      </c>
      <c r="H181" s="51">
        <v>45957</v>
      </c>
      <c r="I181" s="99">
        <v>2218</v>
      </c>
      <c r="J181" s="73">
        <f t="shared" si="27"/>
        <v>58742</v>
      </c>
      <c r="K181" s="85">
        <f t="shared" si="28"/>
        <v>19884</v>
      </c>
      <c r="L181" s="85">
        <v>495</v>
      </c>
      <c r="M181" s="85">
        <v>0</v>
      </c>
      <c r="N181" s="91">
        <f t="shared" si="34"/>
        <v>852</v>
      </c>
      <c r="O181" s="85">
        <v>187</v>
      </c>
      <c r="P181" s="85">
        <v>21217</v>
      </c>
      <c r="Q181" s="85">
        <v>742</v>
      </c>
      <c r="R181" s="85">
        <f t="shared" si="35"/>
        <v>43377</v>
      </c>
      <c r="S181" s="85">
        <f t="shared" si="36"/>
        <v>102119</v>
      </c>
    </row>
    <row r="182" spans="1:19">
      <c r="A182" s="8">
        <f t="shared" si="29"/>
        <v>175</v>
      </c>
      <c r="B182" s="23" t="s">
        <v>555</v>
      </c>
      <c r="C182" s="22" t="s">
        <v>48</v>
      </c>
      <c r="D182" s="22" t="s">
        <v>488</v>
      </c>
      <c r="E182" s="11" t="s">
        <v>585</v>
      </c>
      <c r="F182" s="12" t="s">
        <v>125</v>
      </c>
      <c r="G182" s="99">
        <v>61879</v>
      </c>
      <c r="H182" s="51">
        <v>46384</v>
      </c>
      <c r="I182" s="99">
        <v>0</v>
      </c>
      <c r="J182" s="73">
        <f t="shared" si="27"/>
        <v>61879</v>
      </c>
      <c r="K182" s="85">
        <f t="shared" si="28"/>
        <v>20946</v>
      </c>
      <c r="L182" s="85">
        <v>495</v>
      </c>
      <c r="M182" s="85">
        <v>0</v>
      </c>
      <c r="N182" s="91">
        <f t="shared" si="34"/>
        <v>897</v>
      </c>
      <c r="O182" s="85">
        <v>187</v>
      </c>
      <c r="P182" s="85">
        <v>0</v>
      </c>
      <c r="Q182" s="85">
        <v>0</v>
      </c>
      <c r="R182" s="85">
        <f t="shared" si="35"/>
        <v>22525</v>
      </c>
      <c r="S182" s="85">
        <f t="shared" si="36"/>
        <v>84404</v>
      </c>
    </row>
    <row r="183" spans="1:19">
      <c r="A183" s="8">
        <f t="shared" si="29"/>
        <v>176</v>
      </c>
      <c r="B183" s="23" t="s">
        <v>547</v>
      </c>
      <c r="C183" s="22" t="s">
        <v>48</v>
      </c>
      <c r="D183" s="22" t="s">
        <v>489</v>
      </c>
      <c r="E183" s="11" t="s">
        <v>585</v>
      </c>
      <c r="F183" s="12" t="s">
        <v>509</v>
      </c>
      <c r="G183" s="99">
        <v>59500</v>
      </c>
      <c r="H183" s="51">
        <v>46384</v>
      </c>
      <c r="I183" s="99">
        <v>0</v>
      </c>
      <c r="J183" s="73">
        <f t="shared" si="27"/>
        <v>59500</v>
      </c>
      <c r="K183" s="85">
        <f t="shared" si="28"/>
        <v>20141</v>
      </c>
      <c r="L183" s="85">
        <v>495</v>
      </c>
      <c r="M183" s="85">
        <v>0</v>
      </c>
      <c r="N183" s="91">
        <f t="shared" si="34"/>
        <v>863</v>
      </c>
      <c r="O183" s="85">
        <v>187</v>
      </c>
      <c r="P183" s="85">
        <v>5978</v>
      </c>
      <c r="Q183" s="85">
        <v>459</v>
      </c>
      <c r="R183" s="85">
        <f t="shared" si="35"/>
        <v>28123</v>
      </c>
      <c r="S183" s="85">
        <f t="shared" si="36"/>
        <v>87623</v>
      </c>
    </row>
    <row r="184" spans="1:19">
      <c r="A184" s="8">
        <f t="shared" si="29"/>
        <v>177</v>
      </c>
      <c r="B184" s="23" t="s">
        <v>554</v>
      </c>
      <c r="C184" s="22" t="s">
        <v>48</v>
      </c>
      <c r="D184" s="22" t="s">
        <v>490</v>
      </c>
      <c r="E184" s="11" t="s">
        <v>585</v>
      </c>
      <c r="F184" s="12" t="s">
        <v>49</v>
      </c>
      <c r="G184" s="99">
        <v>73898</v>
      </c>
      <c r="H184" s="51">
        <v>47115</v>
      </c>
      <c r="I184" s="99">
        <v>0</v>
      </c>
      <c r="J184" s="73">
        <f t="shared" si="27"/>
        <v>73898</v>
      </c>
      <c r="K184" s="85">
        <f t="shared" si="28"/>
        <v>25014</v>
      </c>
      <c r="L184" s="85">
        <v>495</v>
      </c>
      <c r="M184" s="85">
        <v>0</v>
      </c>
      <c r="N184" s="91">
        <f t="shared" si="34"/>
        <v>1072</v>
      </c>
      <c r="O184" s="85">
        <v>187</v>
      </c>
      <c r="P184" s="85">
        <v>0</v>
      </c>
      <c r="Q184" s="85">
        <v>554</v>
      </c>
      <c r="R184" s="85">
        <f t="shared" si="35"/>
        <v>27322</v>
      </c>
      <c r="S184" s="85">
        <f t="shared" si="36"/>
        <v>101220</v>
      </c>
    </row>
    <row r="185" spans="1:19">
      <c r="A185" s="8">
        <f t="shared" si="29"/>
        <v>178</v>
      </c>
      <c r="B185" s="21" t="s">
        <v>565</v>
      </c>
      <c r="C185" s="20" t="s">
        <v>48</v>
      </c>
      <c r="D185" s="20" t="s">
        <v>122</v>
      </c>
      <c r="E185" s="135" t="s">
        <v>0</v>
      </c>
      <c r="F185" s="11" t="s">
        <v>76</v>
      </c>
      <c r="G185" s="102">
        <v>66639</v>
      </c>
      <c r="H185" s="24">
        <v>46139</v>
      </c>
      <c r="I185" s="102">
        <v>1190</v>
      </c>
      <c r="J185" s="73">
        <f t="shared" si="27"/>
        <v>67829</v>
      </c>
      <c r="K185" s="85">
        <f t="shared" si="28"/>
        <v>22960</v>
      </c>
      <c r="L185" s="85">
        <v>495</v>
      </c>
      <c r="M185" s="85">
        <v>0</v>
      </c>
      <c r="N185" s="91">
        <f t="shared" si="34"/>
        <v>984</v>
      </c>
      <c r="O185" s="85">
        <v>187</v>
      </c>
      <c r="P185" s="85">
        <v>0</v>
      </c>
      <c r="Q185" s="85">
        <v>0</v>
      </c>
      <c r="R185" s="85">
        <f t="shared" si="35"/>
        <v>24626</v>
      </c>
      <c r="S185" s="85">
        <f t="shared" si="36"/>
        <v>92455</v>
      </c>
    </row>
    <row r="186" spans="1:19">
      <c r="A186" s="8">
        <f t="shared" si="29"/>
        <v>179</v>
      </c>
      <c r="B186" s="23">
        <v>45061</v>
      </c>
      <c r="C186" s="22" t="s">
        <v>264</v>
      </c>
      <c r="D186" s="45" t="s">
        <v>275</v>
      </c>
      <c r="E186" s="135" t="s">
        <v>0</v>
      </c>
      <c r="F186" s="12" t="s">
        <v>88</v>
      </c>
      <c r="G186" s="99">
        <v>84801</v>
      </c>
      <c r="H186" s="23">
        <v>47115</v>
      </c>
      <c r="I186" s="99">
        <v>0</v>
      </c>
      <c r="J186" s="73">
        <f t="shared" si="27"/>
        <v>84801</v>
      </c>
      <c r="K186" s="85">
        <f t="shared" si="28"/>
        <v>28705</v>
      </c>
      <c r="L186" s="75">
        <v>495</v>
      </c>
      <c r="M186" s="85">
        <v>0</v>
      </c>
      <c r="N186" s="91">
        <f>ROUND(J186*0.0145,0)</f>
        <v>1230</v>
      </c>
      <c r="O186" s="85">
        <v>187</v>
      </c>
      <c r="P186" s="85">
        <v>15290</v>
      </c>
      <c r="Q186" s="85">
        <v>554</v>
      </c>
      <c r="R186" s="85">
        <f>K186+L186+M186+N186+O186+P186+Q186</f>
        <v>46461</v>
      </c>
      <c r="S186" s="85">
        <f>J186+R186</f>
        <v>131262</v>
      </c>
    </row>
    <row r="187" spans="1:19">
      <c r="A187" s="8">
        <f t="shared" si="29"/>
        <v>180</v>
      </c>
      <c r="B187" s="21">
        <v>38516</v>
      </c>
      <c r="C187" s="20" t="s">
        <v>46</v>
      </c>
      <c r="D187" s="20" t="s">
        <v>609</v>
      </c>
      <c r="E187" s="135" t="s">
        <v>0</v>
      </c>
      <c r="F187" s="11" t="s">
        <v>47</v>
      </c>
      <c r="G187" s="102">
        <v>82197</v>
      </c>
      <c r="H187" s="46">
        <v>46290</v>
      </c>
      <c r="I187" s="102">
        <v>240</v>
      </c>
      <c r="J187" s="73">
        <f t="shared" si="27"/>
        <v>82437</v>
      </c>
      <c r="K187" s="85">
        <f t="shared" si="28"/>
        <v>27905</v>
      </c>
      <c r="L187" s="75">
        <v>495</v>
      </c>
      <c r="M187" s="85">
        <v>0</v>
      </c>
      <c r="N187" s="91">
        <f t="shared" ref="N187:N200" si="37">+ROUND(J187*0.0145,0)</f>
        <v>1195</v>
      </c>
      <c r="O187" s="85">
        <v>187</v>
      </c>
      <c r="P187" s="85">
        <v>21217</v>
      </c>
      <c r="Q187" s="85">
        <v>742</v>
      </c>
      <c r="R187" s="85">
        <f t="shared" ref="R187:R215" si="38">+K187+L187+M187+N187+O187+P187+Q187</f>
        <v>51741</v>
      </c>
      <c r="S187" s="85">
        <f t="shared" ref="S187:S215" si="39">+J187+R187</f>
        <v>134178</v>
      </c>
    </row>
    <row r="188" spans="1:19">
      <c r="A188" s="8">
        <f t="shared" si="29"/>
        <v>181</v>
      </c>
      <c r="B188" s="21">
        <v>43598</v>
      </c>
      <c r="C188" s="20" t="s">
        <v>46</v>
      </c>
      <c r="D188" s="20" t="s">
        <v>606</v>
      </c>
      <c r="E188" s="135" t="s">
        <v>0</v>
      </c>
      <c r="F188" s="11" t="s">
        <v>50</v>
      </c>
      <c r="G188" s="102">
        <v>63944</v>
      </c>
      <c r="H188" s="52">
        <v>46245</v>
      </c>
      <c r="I188" s="102">
        <v>426</v>
      </c>
      <c r="J188" s="73">
        <f t="shared" si="27"/>
        <v>64370</v>
      </c>
      <c r="K188" s="85">
        <f t="shared" si="28"/>
        <v>21789</v>
      </c>
      <c r="L188" s="85">
        <v>495</v>
      </c>
      <c r="M188" s="85">
        <v>0</v>
      </c>
      <c r="N188" s="91">
        <f t="shared" si="37"/>
        <v>933</v>
      </c>
      <c r="O188" s="85">
        <v>187</v>
      </c>
      <c r="P188" s="85">
        <v>4141</v>
      </c>
      <c r="Q188" s="85">
        <v>373</v>
      </c>
      <c r="R188" s="85">
        <f t="shared" si="38"/>
        <v>27918</v>
      </c>
      <c r="S188" s="85">
        <f t="shared" si="39"/>
        <v>92288</v>
      </c>
    </row>
    <row r="189" spans="1:19">
      <c r="A189" s="8">
        <f t="shared" si="29"/>
        <v>182</v>
      </c>
      <c r="B189" s="21">
        <v>40385</v>
      </c>
      <c r="C189" s="20" t="s">
        <v>46</v>
      </c>
      <c r="D189" s="20" t="s">
        <v>67</v>
      </c>
      <c r="E189" s="135" t="s">
        <v>0</v>
      </c>
      <c r="F189" s="11" t="s">
        <v>68</v>
      </c>
      <c r="G189" s="102">
        <v>76733</v>
      </c>
      <c r="H189" s="21">
        <v>46106</v>
      </c>
      <c r="I189" s="102">
        <v>1566</v>
      </c>
      <c r="J189" s="73">
        <f t="shared" si="27"/>
        <v>78299</v>
      </c>
      <c r="K189" s="83">
        <f t="shared" si="28"/>
        <v>26504</v>
      </c>
      <c r="L189" s="83">
        <v>495</v>
      </c>
      <c r="M189" s="83">
        <v>0</v>
      </c>
      <c r="N189" s="92">
        <f t="shared" si="37"/>
        <v>1135</v>
      </c>
      <c r="O189" s="83">
        <v>187</v>
      </c>
      <c r="P189" s="83">
        <v>12977</v>
      </c>
      <c r="Q189" s="83">
        <v>459</v>
      </c>
      <c r="R189" s="83">
        <f t="shared" si="38"/>
        <v>41757</v>
      </c>
      <c r="S189" s="83">
        <f t="shared" si="39"/>
        <v>120056</v>
      </c>
    </row>
    <row r="190" spans="1:19">
      <c r="A190" s="8">
        <f t="shared" si="29"/>
        <v>183</v>
      </c>
      <c r="B190" s="23">
        <v>38516</v>
      </c>
      <c r="C190" s="22" t="s">
        <v>46</v>
      </c>
      <c r="D190" s="22" t="s">
        <v>69</v>
      </c>
      <c r="E190" s="135" t="s">
        <v>0</v>
      </c>
      <c r="F190" s="12" t="s">
        <v>180</v>
      </c>
      <c r="G190" s="99">
        <v>88052</v>
      </c>
      <c r="H190" s="23">
        <v>46749</v>
      </c>
      <c r="I190" s="99">
        <v>0</v>
      </c>
      <c r="J190" s="73">
        <f t="shared" si="27"/>
        <v>88052</v>
      </c>
      <c r="K190" s="85">
        <f t="shared" si="28"/>
        <v>29806</v>
      </c>
      <c r="L190" s="85">
        <v>495</v>
      </c>
      <c r="M190" s="85">
        <v>0</v>
      </c>
      <c r="N190" s="91">
        <f t="shared" si="37"/>
        <v>1277</v>
      </c>
      <c r="O190" s="85">
        <v>187</v>
      </c>
      <c r="P190" s="85">
        <v>9794</v>
      </c>
      <c r="Q190" s="85">
        <v>742</v>
      </c>
      <c r="R190" s="85">
        <f t="shared" si="38"/>
        <v>42301</v>
      </c>
      <c r="S190" s="85">
        <f t="shared" si="39"/>
        <v>130353</v>
      </c>
    </row>
    <row r="191" spans="1:19">
      <c r="A191" s="8">
        <f t="shared" si="29"/>
        <v>184</v>
      </c>
      <c r="B191" s="23">
        <v>37095</v>
      </c>
      <c r="C191" s="22" t="s">
        <v>46</v>
      </c>
      <c r="D191" s="22" t="s">
        <v>71</v>
      </c>
      <c r="E191" s="135" t="s">
        <v>0</v>
      </c>
      <c r="F191" s="12" t="s">
        <v>182</v>
      </c>
      <c r="G191" s="99">
        <v>94324</v>
      </c>
      <c r="H191" s="23">
        <v>46749</v>
      </c>
      <c r="I191" s="99">
        <v>0</v>
      </c>
      <c r="J191" s="73">
        <f t="shared" si="27"/>
        <v>94324</v>
      </c>
      <c r="K191" s="85">
        <f t="shared" si="28"/>
        <v>31929</v>
      </c>
      <c r="L191" s="85">
        <v>495</v>
      </c>
      <c r="M191" s="85">
        <v>0</v>
      </c>
      <c r="N191" s="91">
        <f t="shared" si="37"/>
        <v>1368</v>
      </c>
      <c r="O191" s="85">
        <v>187</v>
      </c>
      <c r="P191" s="85">
        <v>0</v>
      </c>
      <c r="Q191" s="85">
        <v>0</v>
      </c>
      <c r="R191" s="85">
        <f t="shared" si="38"/>
        <v>33979</v>
      </c>
      <c r="S191" s="85">
        <f t="shared" si="39"/>
        <v>128303</v>
      </c>
    </row>
    <row r="192" spans="1:19">
      <c r="A192" s="8">
        <f t="shared" si="29"/>
        <v>185</v>
      </c>
      <c r="B192" s="21">
        <v>41995</v>
      </c>
      <c r="C192" s="20" t="s">
        <v>46</v>
      </c>
      <c r="D192" s="20" t="s">
        <v>603</v>
      </c>
      <c r="E192" s="135" t="s">
        <v>0</v>
      </c>
      <c r="F192" s="11" t="s">
        <v>499</v>
      </c>
      <c r="G192" s="102">
        <v>71616</v>
      </c>
      <c r="H192" s="21">
        <v>46976</v>
      </c>
      <c r="I192" s="102">
        <v>0</v>
      </c>
      <c r="J192" s="73">
        <f t="shared" si="27"/>
        <v>71616</v>
      </c>
      <c r="K192" s="83">
        <f t="shared" si="28"/>
        <v>24242</v>
      </c>
      <c r="L192" s="83">
        <v>495</v>
      </c>
      <c r="M192" s="83">
        <v>0</v>
      </c>
      <c r="N192" s="92">
        <f t="shared" si="37"/>
        <v>1038</v>
      </c>
      <c r="O192" s="83">
        <v>187</v>
      </c>
      <c r="P192" s="83">
        <v>15290</v>
      </c>
      <c r="Q192" s="83">
        <v>554</v>
      </c>
      <c r="R192" s="83">
        <f t="shared" si="38"/>
        <v>41806</v>
      </c>
      <c r="S192" s="83">
        <f t="shared" si="39"/>
        <v>113422</v>
      </c>
    </row>
    <row r="193" spans="1:19">
      <c r="A193" s="8">
        <f t="shared" si="29"/>
        <v>186</v>
      </c>
      <c r="B193" s="21">
        <v>37046</v>
      </c>
      <c r="C193" s="20" t="s">
        <v>46</v>
      </c>
      <c r="D193" s="20" t="s">
        <v>74</v>
      </c>
      <c r="E193" s="135" t="s">
        <v>0</v>
      </c>
      <c r="F193" s="11" t="s">
        <v>72</v>
      </c>
      <c r="G193" s="102">
        <v>87770</v>
      </c>
      <c r="H193" s="21">
        <v>46322</v>
      </c>
      <c r="I193" s="102">
        <v>0</v>
      </c>
      <c r="J193" s="73">
        <f t="shared" si="27"/>
        <v>87770</v>
      </c>
      <c r="K193" s="83">
        <f t="shared" si="28"/>
        <v>29710</v>
      </c>
      <c r="L193" s="83">
        <v>495</v>
      </c>
      <c r="M193" s="83">
        <v>0</v>
      </c>
      <c r="N193" s="92">
        <f t="shared" si="37"/>
        <v>1273</v>
      </c>
      <c r="O193" s="83">
        <v>187</v>
      </c>
      <c r="P193" s="83">
        <v>21217</v>
      </c>
      <c r="Q193" s="83">
        <v>742</v>
      </c>
      <c r="R193" s="83">
        <f t="shared" si="38"/>
        <v>53624</v>
      </c>
      <c r="S193" s="83">
        <f t="shared" si="39"/>
        <v>141394</v>
      </c>
    </row>
    <row r="194" spans="1:19">
      <c r="A194" s="8">
        <f t="shared" si="29"/>
        <v>187</v>
      </c>
      <c r="B194" s="21">
        <v>38894</v>
      </c>
      <c r="C194" s="20" t="s">
        <v>46</v>
      </c>
      <c r="D194" s="20" t="s">
        <v>77</v>
      </c>
      <c r="E194" s="135" t="s">
        <v>0</v>
      </c>
      <c r="F194" s="11" t="s">
        <v>47</v>
      </c>
      <c r="G194" s="102">
        <v>82197</v>
      </c>
      <c r="H194" s="21">
        <v>46245</v>
      </c>
      <c r="I194" s="102">
        <v>480</v>
      </c>
      <c r="J194" s="73">
        <f t="shared" si="27"/>
        <v>82677</v>
      </c>
      <c r="K194" s="83">
        <f t="shared" si="28"/>
        <v>27986</v>
      </c>
      <c r="L194" s="83">
        <v>495</v>
      </c>
      <c r="M194" s="83">
        <v>0</v>
      </c>
      <c r="N194" s="92">
        <f t="shared" si="37"/>
        <v>1199</v>
      </c>
      <c r="O194" s="83">
        <v>187</v>
      </c>
      <c r="P194" s="83">
        <v>0</v>
      </c>
      <c r="Q194" s="83">
        <v>0</v>
      </c>
      <c r="R194" s="83">
        <f t="shared" si="38"/>
        <v>29867</v>
      </c>
      <c r="S194" s="83">
        <f t="shared" si="39"/>
        <v>112544</v>
      </c>
    </row>
    <row r="195" spans="1:19">
      <c r="A195" s="8">
        <f t="shared" si="29"/>
        <v>188</v>
      </c>
      <c r="B195" s="23">
        <v>37095</v>
      </c>
      <c r="C195" s="22" t="s">
        <v>46</v>
      </c>
      <c r="D195" s="22" t="s">
        <v>78</v>
      </c>
      <c r="E195" s="135" t="s">
        <v>0</v>
      </c>
      <c r="F195" s="12" t="s">
        <v>182</v>
      </c>
      <c r="G195" s="99">
        <v>94324</v>
      </c>
      <c r="H195" s="23">
        <v>46749</v>
      </c>
      <c r="I195" s="99">
        <v>0</v>
      </c>
      <c r="J195" s="73">
        <f t="shared" si="27"/>
        <v>94324</v>
      </c>
      <c r="K195" s="85">
        <f t="shared" si="28"/>
        <v>31929</v>
      </c>
      <c r="L195" s="85">
        <v>495</v>
      </c>
      <c r="M195" s="85">
        <v>0</v>
      </c>
      <c r="N195" s="91">
        <f t="shared" si="37"/>
        <v>1368</v>
      </c>
      <c r="O195" s="85">
        <v>187</v>
      </c>
      <c r="P195" s="85">
        <v>7215</v>
      </c>
      <c r="Q195" s="85">
        <v>554</v>
      </c>
      <c r="R195" s="85">
        <f t="shared" si="38"/>
        <v>41748</v>
      </c>
      <c r="S195" s="85">
        <f t="shared" si="39"/>
        <v>136072</v>
      </c>
    </row>
    <row r="196" spans="1:19">
      <c r="A196" s="8">
        <f t="shared" si="29"/>
        <v>189</v>
      </c>
      <c r="B196" s="23">
        <v>39510</v>
      </c>
      <c r="C196" s="22" t="s">
        <v>46</v>
      </c>
      <c r="D196" s="22" t="s">
        <v>79</v>
      </c>
      <c r="E196" s="135" t="s">
        <v>0</v>
      </c>
      <c r="F196" s="12" t="s">
        <v>47</v>
      </c>
      <c r="G196" s="99">
        <v>82197</v>
      </c>
      <c r="H196" s="23">
        <v>46749</v>
      </c>
      <c r="I196" s="99">
        <v>0</v>
      </c>
      <c r="J196" s="73">
        <f t="shared" si="27"/>
        <v>82197</v>
      </c>
      <c r="K196" s="85">
        <f t="shared" si="28"/>
        <v>27824</v>
      </c>
      <c r="L196" s="75">
        <v>495</v>
      </c>
      <c r="M196" s="85">
        <v>0</v>
      </c>
      <c r="N196" s="91">
        <f t="shared" si="37"/>
        <v>1192</v>
      </c>
      <c r="O196" s="85">
        <v>187</v>
      </c>
      <c r="P196" s="85">
        <v>9794</v>
      </c>
      <c r="Q196" s="85">
        <v>742</v>
      </c>
      <c r="R196" s="85">
        <f t="shared" si="38"/>
        <v>40234</v>
      </c>
      <c r="S196" s="85">
        <f t="shared" si="39"/>
        <v>122431</v>
      </c>
    </row>
    <row r="197" spans="1:19">
      <c r="A197" s="8">
        <f t="shared" si="29"/>
        <v>190</v>
      </c>
      <c r="B197" s="23">
        <v>35130</v>
      </c>
      <c r="C197" s="22" t="s">
        <v>46</v>
      </c>
      <c r="D197" s="22" t="s">
        <v>81</v>
      </c>
      <c r="E197" s="135" t="s">
        <v>0</v>
      </c>
      <c r="F197" s="12" t="s">
        <v>218</v>
      </c>
      <c r="G197" s="99">
        <v>101042</v>
      </c>
      <c r="H197" s="23">
        <v>46749</v>
      </c>
      <c r="I197" s="99">
        <v>0</v>
      </c>
      <c r="J197" s="73">
        <f t="shared" si="27"/>
        <v>101042</v>
      </c>
      <c r="K197" s="85">
        <f t="shared" si="28"/>
        <v>34203</v>
      </c>
      <c r="L197" s="85">
        <v>495</v>
      </c>
      <c r="M197" s="85">
        <v>0</v>
      </c>
      <c r="N197" s="91">
        <f t="shared" si="37"/>
        <v>1465</v>
      </c>
      <c r="O197" s="85">
        <v>187</v>
      </c>
      <c r="P197" s="85">
        <v>4141</v>
      </c>
      <c r="Q197" s="85">
        <v>373</v>
      </c>
      <c r="R197" s="85">
        <f t="shared" si="38"/>
        <v>40864</v>
      </c>
      <c r="S197" s="85">
        <f t="shared" si="39"/>
        <v>141906</v>
      </c>
    </row>
    <row r="198" spans="1:19">
      <c r="A198" s="8">
        <f t="shared" si="29"/>
        <v>191</v>
      </c>
      <c r="B198" s="21">
        <v>35619</v>
      </c>
      <c r="C198" s="20" t="s">
        <v>46</v>
      </c>
      <c r="D198" s="20" t="s">
        <v>82</v>
      </c>
      <c r="E198" s="135" t="s">
        <v>0</v>
      </c>
      <c r="F198" s="11" t="s">
        <v>220</v>
      </c>
      <c r="G198" s="102">
        <v>97625</v>
      </c>
      <c r="H198" s="21">
        <v>46245</v>
      </c>
      <c r="I198" s="102">
        <v>530</v>
      </c>
      <c r="J198" s="73">
        <f t="shared" si="27"/>
        <v>98155</v>
      </c>
      <c r="K198" s="83">
        <f t="shared" si="28"/>
        <v>33225</v>
      </c>
      <c r="L198" s="83">
        <v>495</v>
      </c>
      <c r="M198" s="83">
        <v>0</v>
      </c>
      <c r="N198" s="92">
        <f t="shared" si="37"/>
        <v>1423</v>
      </c>
      <c r="O198" s="83">
        <v>187</v>
      </c>
      <c r="P198" s="83">
        <v>0</v>
      </c>
      <c r="Q198" s="83">
        <v>0</v>
      </c>
      <c r="R198" s="83">
        <f t="shared" si="38"/>
        <v>35330</v>
      </c>
      <c r="S198" s="83">
        <f t="shared" si="39"/>
        <v>133485</v>
      </c>
    </row>
    <row r="199" spans="1:19">
      <c r="A199" s="8">
        <f t="shared" si="29"/>
        <v>192</v>
      </c>
      <c r="B199" s="23">
        <v>37802</v>
      </c>
      <c r="C199" s="22" t="s">
        <v>46</v>
      </c>
      <c r="D199" s="22" t="s">
        <v>87</v>
      </c>
      <c r="E199" s="135" t="s">
        <v>0</v>
      </c>
      <c r="F199" s="12" t="s">
        <v>202</v>
      </c>
      <c r="G199" s="99">
        <v>91133</v>
      </c>
      <c r="H199" s="23">
        <v>46749</v>
      </c>
      <c r="I199" s="99">
        <v>0</v>
      </c>
      <c r="J199" s="73">
        <f t="shared" si="27"/>
        <v>91133</v>
      </c>
      <c r="K199" s="85">
        <f t="shared" si="28"/>
        <v>30849</v>
      </c>
      <c r="L199" s="85">
        <v>495</v>
      </c>
      <c r="M199" s="85">
        <v>0</v>
      </c>
      <c r="N199" s="91">
        <f t="shared" si="37"/>
        <v>1321</v>
      </c>
      <c r="O199" s="85">
        <v>187</v>
      </c>
      <c r="P199" s="85">
        <v>21217</v>
      </c>
      <c r="Q199" s="85">
        <v>742</v>
      </c>
      <c r="R199" s="85">
        <f t="shared" si="38"/>
        <v>54811</v>
      </c>
      <c r="S199" s="85">
        <f t="shared" si="39"/>
        <v>145944</v>
      </c>
    </row>
    <row r="200" spans="1:19">
      <c r="A200" s="8">
        <f t="shared" si="29"/>
        <v>193</v>
      </c>
      <c r="B200" s="21">
        <v>39090</v>
      </c>
      <c r="C200" s="20" t="s">
        <v>46</v>
      </c>
      <c r="D200" s="20" t="s">
        <v>89</v>
      </c>
      <c r="E200" s="135" t="s">
        <v>0</v>
      </c>
      <c r="F200" s="11" t="s">
        <v>85</v>
      </c>
      <c r="G200" s="102">
        <v>79417</v>
      </c>
      <c r="H200" s="21">
        <v>46106</v>
      </c>
      <c r="I200" s="102">
        <v>1622</v>
      </c>
      <c r="J200" s="73">
        <f t="shared" ref="J200:J263" si="40">G200+I200</f>
        <v>81039</v>
      </c>
      <c r="K200" s="83">
        <f t="shared" ref="K200:K263" si="41">+ROUND((J200*0.3385),0)</f>
        <v>27432</v>
      </c>
      <c r="L200" s="83">
        <v>495</v>
      </c>
      <c r="M200" s="83">
        <v>0</v>
      </c>
      <c r="N200" s="92">
        <f t="shared" si="37"/>
        <v>1175</v>
      </c>
      <c r="O200" s="83">
        <v>187</v>
      </c>
      <c r="P200" s="83">
        <v>9794</v>
      </c>
      <c r="Q200" s="83">
        <v>459</v>
      </c>
      <c r="R200" s="83">
        <f t="shared" si="38"/>
        <v>39542</v>
      </c>
      <c r="S200" s="83">
        <f t="shared" si="39"/>
        <v>120581</v>
      </c>
    </row>
    <row r="201" spans="1:19">
      <c r="A201" s="8">
        <f t="shared" si="29"/>
        <v>194</v>
      </c>
      <c r="B201" s="23" t="s">
        <v>560</v>
      </c>
      <c r="C201" s="22" t="s">
        <v>46</v>
      </c>
      <c r="D201" s="22" t="s">
        <v>141</v>
      </c>
      <c r="E201" s="135" t="s">
        <v>0</v>
      </c>
      <c r="F201" s="12" t="s">
        <v>180</v>
      </c>
      <c r="G201" s="99">
        <v>88052</v>
      </c>
      <c r="H201" s="23">
        <v>46749</v>
      </c>
      <c r="I201" s="99">
        <v>0</v>
      </c>
      <c r="J201" s="73">
        <f t="shared" si="40"/>
        <v>88052</v>
      </c>
      <c r="K201" s="85">
        <f t="shared" si="41"/>
        <v>29806</v>
      </c>
      <c r="L201" s="85">
        <v>495</v>
      </c>
      <c r="M201" s="89">
        <v>0</v>
      </c>
      <c r="N201" s="91">
        <f t="shared" ref="N201:N206" si="42">ROUND(J201*0.0145,0)</f>
        <v>1277</v>
      </c>
      <c r="O201" s="85">
        <v>187</v>
      </c>
      <c r="P201" s="85">
        <v>0</v>
      </c>
      <c r="Q201" s="85">
        <v>0</v>
      </c>
      <c r="R201" s="85">
        <f t="shared" si="38"/>
        <v>31765</v>
      </c>
      <c r="S201" s="85">
        <f t="shared" si="39"/>
        <v>119817</v>
      </c>
    </row>
    <row r="202" spans="1:19">
      <c r="A202" s="8">
        <f t="shared" ref="A202:A265" si="43">A201+1</f>
        <v>195</v>
      </c>
      <c r="B202" s="23" t="s">
        <v>553</v>
      </c>
      <c r="C202" s="22" t="s">
        <v>46</v>
      </c>
      <c r="D202" s="22" t="s">
        <v>594</v>
      </c>
      <c r="E202" s="135" t="s">
        <v>0</v>
      </c>
      <c r="F202" s="12" t="s">
        <v>180</v>
      </c>
      <c r="G202" s="99">
        <v>88052</v>
      </c>
      <c r="H202" s="23">
        <v>46749</v>
      </c>
      <c r="I202" s="99">
        <v>0</v>
      </c>
      <c r="J202" s="73">
        <f t="shared" si="40"/>
        <v>88052</v>
      </c>
      <c r="K202" s="85">
        <f t="shared" si="41"/>
        <v>29806</v>
      </c>
      <c r="L202" s="85">
        <v>495</v>
      </c>
      <c r="M202" s="89">
        <v>0</v>
      </c>
      <c r="N202" s="91">
        <f t="shared" si="42"/>
        <v>1277</v>
      </c>
      <c r="O202" s="85">
        <v>187</v>
      </c>
      <c r="P202" s="85">
        <v>12977</v>
      </c>
      <c r="Q202" s="85">
        <v>459</v>
      </c>
      <c r="R202" s="85">
        <f t="shared" si="38"/>
        <v>45201</v>
      </c>
      <c r="S202" s="85">
        <f t="shared" si="39"/>
        <v>133253</v>
      </c>
    </row>
    <row r="203" spans="1:19">
      <c r="A203" s="8">
        <f t="shared" si="43"/>
        <v>196</v>
      </c>
      <c r="B203" s="23" t="s">
        <v>559</v>
      </c>
      <c r="C203" s="22" t="s">
        <v>46</v>
      </c>
      <c r="D203" s="22" t="s">
        <v>142</v>
      </c>
      <c r="E203" s="135" t="s">
        <v>0</v>
      </c>
      <c r="F203" s="12" t="s">
        <v>220</v>
      </c>
      <c r="G203" s="99">
        <v>97625</v>
      </c>
      <c r="H203" s="23">
        <v>46749</v>
      </c>
      <c r="I203" s="99">
        <v>0</v>
      </c>
      <c r="J203" s="73">
        <f t="shared" si="40"/>
        <v>97625</v>
      </c>
      <c r="K203" s="85">
        <f t="shared" si="41"/>
        <v>33046</v>
      </c>
      <c r="L203" s="85">
        <v>495</v>
      </c>
      <c r="M203" s="89">
        <v>0</v>
      </c>
      <c r="N203" s="91">
        <f t="shared" si="42"/>
        <v>1416</v>
      </c>
      <c r="O203" s="85">
        <v>187</v>
      </c>
      <c r="P203" s="85">
        <v>21217</v>
      </c>
      <c r="Q203" s="85">
        <v>742</v>
      </c>
      <c r="R203" s="85">
        <f t="shared" si="38"/>
        <v>57103</v>
      </c>
      <c r="S203" s="85">
        <f t="shared" si="39"/>
        <v>154728</v>
      </c>
    </row>
    <row r="204" spans="1:19">
      <c r="A204" s="8">
        <f t="shared" si="43"/>
        <v>197</v>
      </c>
      <c r="B204" s="21" t="s">
        <v>544</v>
      </c>
      <c r="C204" s="20" t="s">
        <v>46</v>
      </c>
      <c r="D204" s="20" t="s">
        <v>143</v>
      </c>
      <c r="E204" s="135" t="s">
        <v>0</v>
      </c>
      <c r="F204" s="11" t="s">
        <v>499</v>
      </c>
      <c r="G204" s="102">
        <v>71616</v>
      </c>
      <c r="H204" s="21">
        <v>46794</v>
      </c>
      <c r="I204" s="102">
        <v>0</v>
      </c>
      <c r="J204" s="73">
        <f t="shared" si="40"/>
        <v>71616</v>
      </c>
      <c r="K204" s="85">
        <f t="shared" si="41"/>
        <v>24242</v>
      </c>
      <c r="L204" s="85">
        <v>495</v>
      </c>
      <c r="M204" s="89">
        <v>0</v>
      </c>
      <c r="N204" s="91">
        <f t="shared" si="42"/>
        <v>1038</v>
      </c>
      <c r="O204" s="85">
        <v>187</v>
      </c>
      <c r="P204" s="85">
        <v>12977</v>
      </c>
      <c r="Q204" s="85">
        <v>459</v>
      </c>
      <c r="R204" s="85">
        <f t="shared" si="38"/>
        <v>39398</v>
      </c>
      <c r="S204" s="85">
        <f t="shared" si="39"/>
        <v>111014</v>
      </c>
    </row>
    <row r="205" spans="1:19">
      <c r="A205" s="8">
        <f t="shared" si="43"/>
        <v>198</v>
      </c>
      <c r="B205" s="21" t="s">
        <v>562</v>
      </c>
      <c r="C205" s="20" t="s">
        <v>46</v>
      </c>
      <c r="D205" s="20" t="s">
        <v>152</v>
      </c>
      <c r="E205" s="135" t="s">
        <v>0</v>
      </c>
      <c r="F205" s="11" t="s">
        <v>73</v>
      </c>
      <c r="G205" s="102">
        <v>69059</v>
      </c>
      <c r="H205" s="21">
        <v>46429</v>
      </c>
      <c r="I205" s="102">
        <v>0</v>
      </c>
      <c r="J205" s="73">
        <f t="shared" si="40"/>
        <v>69059</v>
      </c>
      <c r="K205" s="85">
        <f t="shared" si="41"/>
        <v>23376</v>
      </c>
      <c r="L205" s="85">
        <v>495</v>
      </c>
      <c r="M205" s="89">
        <v>0</v>
      </c>
      <c r="N205" s="91">
        <f t="shared" si="42"/>
        <v>1001</v>
      </c>
      <c r="O205" s="85">
        <v>187</v>
      </c>
      <c r="P205" s="85">
        <v>4141</v>
      </c>
      <c r="Q205" s="85">
        <v>0</v>
      </c>
      <c r="R205" s="85">
        <f t="shared" si="38"/>
        <v>29200</v>
      </c>
      <c r="S205" s="85">
        <f t="shared" si="39"/>
        <v>98259</v>
      </c>
    </row>
    <row r="206" spans="1:19">
      <c r="A206" s="8">
        <f t="shared" si="43"/>
        <v>199</v>
      </c>
      <c r="B206" s="21" t="s">
        <v>553</v>
      </c>
      <c r="C206" s="20" t="s">
        <v>46</v>
      </c>
      <c r="D206" s="20" t="s">
        <v>155</v>
      </c>
      <c r="E206" s="135" t="s">
        <v>0</v>
      </c>
      <c r="F206" s="11" t="s">
        <v>85</v>
      </c>
      <c r="G206" s="102">
        <v>79417</v>
      </c>
      <c r="H206" s="21">
        <v>46245</v>
      </c>
      <c r="I206" s="102">
        <v>463</v>
      </c>
      <c r="J206" s="73">
        <f t="shared" si="40"/>
        <v>79880</v>
      </c>
      <c r="K206" s="85">
        <f t="shared" si="41"/>
        <v>27039</v>
      </c>
      <c r="L206" s="85">
        <v>495</v>
      </c>
      <c r="M206" s="89">
        <v>0</v>
      </c>
      <c r="N206" s="91">
        <f t="shared" si="42"/>
        <v>1158</v>
      </c>
      <c r="O206" s="85">
        <v>187</v>
      </c>
      <c r="P206" s="85">
        <v>12977</v>
      </c>
      <c r="Q206" s="85">
        <v>459</v>
      </c>
      <c r="R206" s="85">
        <f t="shared" si="38"/>
        <v>42315</v>
      </c>
      <c r="S206" s="85">
        <f t="shared" si="39"/>
        <v>122195</v>
      </c>
    </row>
    <row r="207" spans="1:19">
      <c r="A207" s="8">
        <f t="shared" si="43"/>
        <v>200</v>
      </c>
      <c r="B207" s="21">
        <v>33602</v>
      </c>
      <c r="C207" s="20" t="s">
        <v>46</v>
      </c>
      <c r="D207" s="20" t="s">
        <v>602</v>
      </c>
      <c r="E207" s="135" t="s">
        <v>0</v>
      </c>
      <c r="F207" s="11" t="s">
        <v>175</v>
      </c>
      <c r="G207" s="102">
        <v>108240</v>
      </c>
      <c r="H207" s="21">
        <v>46389</v>
      </c>
      <c r="I207" s="102">
        <v>0</v>
      </c>
      <c r="J207" s="73">
        <f t="shared" si="40"/>
        <v>108240</v>
      </c>
      <c r="K207" s="85">
        <f t="shared" si="41"/>
        <v>36639</v>
      </c>
      <c r="L207" s="85">
        <v>495</v>
      </c>
      <c r="M207" s="85">
        <v>0</v>
      </c>
      <c r="N207" s="91">
        <f t="shared" ref="N207:N215" si="44">+ROUND(J207*0.0145,0)</f>
        <v>1569</v>
      </c>
      <c r="O207" s="85">
        <v>187</v>
      </c>
      <c r="P207" s="85">
        <v>15290</v>
      </c>
      <c r="Q207" s="85">
        <v>554</v>
      </c>
      <c r="R207" s="85">
        <f t="shared" si="38"/>
        <v>54734</v>
      </c>
      <c r="S207" s="85">
        <f t="shared" si="39"/>
        <v>162974</v>
      </c>
    </row>
    <row r="208" spans="1:19">
      <c r="A208" s="8">
        <f t="shared" si="43"/>
        <v>201</v>
      </c>
      <c r="B208" s="21">
        <v>35877</v>
      </c>
      <c r="C208" s="20" t="s">
        <v>46</v>
      </c>
      <c r="D208" s="20" t="s">
        <v>178</v>
      </c>
      <c r="E208" s="135" t="s">
        <v>0</v>
      </c>
      <c r="F208" s="11" t="s">
        <v>218</v>
      </c>
      <c r="G208" s="102">
        <v>101042</v>
      </c>
      <c r="H208" s="31">
        <v>46655</v>
      </c>
      <c r="I208" s="103">
        <v>0</v>
      </c>
      <c r="J208" s="73">
        <f t="shared" si="40"/>
        <v>101042</v>
      </c>
      <c r="K208" s="74">
        <f t="shared" si="41"/>
        <v>34203</v>
      </c>
      <c r="L208" s="75">
        <v>495</v>
      </c>
      <c r="M208" s="75">
        <v>0</v>
      </c>
      <c r="N208" s="75">
        <f t="shared" si="44"/>
        <v>1465</v>
      </c>
      <c r="O208" s="74">
        <v>187</v>
      </c>
      <c r="P208" s="75">
        <v>0</v>
      </c>
      <c r="Q208" s="75">
        <v>0</v>
      </c>
      <c r="R208" s="75">
        <f t="shared" si="38"/>
        <v>36350</v>
      </c>
      <c r="S208" s="75">
        <f t="shared" si="39"/>
        <v>137392</v>
      </c>
    </row>
    <row r="209" spans="1:19">
      <c r="A209" s="8">
        <f t="shared" si="43"/>
        <v>202</v>
      </c>
      <c r="B209" s="21">
        <v>37866</v>
      </c>
      <c r="C209" s="20" t="s">
        <v>46</v>
      </c>
      <c r="D209" s="20" t="s">
        <v>179</v>
      </c>
      <c r="E209" s="135" t="s">
        <v>0</v>
      </c>
      <c r="F209" s="11" t="s">
        <v>180</v>
      </c>
      <c r="G209" s="102">
        <v>88052</v>
      </c>
      <c r="H209" s="31">
        <v>46245</v>
      </c>
      <c r="I209" s="105">
        <v>514</v>
      </c>
      <c r="J209" s="73">
        <f t="shared" si="40"/>
        <v>88566</v>
      </c>
      <c r="K209" s="93">
        <f t="shared" si="41"/>
        <v>29980</v>
      </c>
      <c r="L209" s="75">
        <v>495</v>
      </c>
      <c r="M209" s="91">
        <v>0</v>
      </c>
      <c r="N209" s="75">
        <f t="shared" si="44"/>
        <v>1284</v>
      </c>
      <c r="O209" s="74">
        <v>187</v>
      </c>
      <c r="P209" s="75">
        <v>9794</v>
      </c>
      <c r="Q209" s="75">
        <v>742</v>
      </c>
      <c r="R209" s="91">
        <f t="shared" si="38"/>
        <v>42482</v>
      </c>
      <c r="S209" s="91">
        <f t="shared" si="39"/>
        <v>131048</v>
      </c>
    </row>
    <row r="210" spans="1:19">
      <c r="A210" s="8">
        <f t="shared" si="43"/>
        <v>203</v>
      </c>
      <c r="B210" s="21">
        <v>37046</v>
      </c>
      <c r="C210" s="20" t="s">
        <v>46</v>
      </c>
      <c r="D210" s="20" t="s">
        <v>181</v>
      </c>
      <c r="E210" s="135" t="s">
        <v>0</v>
      </c>
      <c r="F210" s="11" t="s">
        <v>182</v>
      </c>
      <c r="G210" s="102">
        <v>94324</v>
      </c>
      <c r="H210" s="53">
        <v>46245</v>
      </c>
      <c r="I210" s="102">
        <v>550</v>
      </c>
      <c r="J210" s="73">
        <f t="shared" si="40"/>
        <v>94874</v>
      </c>
      <c r="K210" s="90">
        <f t="shared" si="41"/>
        <v>32115</v>
      </c>
      <c r="L210" s="75">
        <v>495</v>
      </c>
      <c r="M210" s="85">
        <v>0</v>
      </c>
      <c r="N210" s="75">
        <f t="shared" si="44"/>
        <v>1376</v>
      </c>
      <c r="O210" s="74">
        <v>187</v>
      </c>
      <c r="P210" s="75">
        <v>0</v>
      </c>
      <c r="Q210" s="75">
        <v>0</v>
      </c>
      <c r="R210" s="85">
        <f t="shared" si="38"/>
        <v>34173</v>
      </c>
      <c r="S210" s="85">
        <f t="shared" si="39"/>
        <v>129047</v>
      </c>
    </row>
    <row r="211" spans="1:19">
      <c r="A211" s="8">
        <f t="shared" si="43"/>
        <v>204</v>
      </c>
      <c r="B211" s="122">
        <v>35029</v>
      </c>
      <c r="C211" s="22" t="s">
        <v>46</v>
      </c>
      <c r="D211" s="22" t="s">
        <v>183</v>
      </c>
      <c r="E211" s="135" t="s">
        <v>0</v>
      </c>
      <c r="F211" s="12" t="s">
        <v>257</v>
      </c>
      <c r="G211" s="99">
        <v>120008</v>
      </c>
      <c r="H211" s="54">
        <v>46749</v>
      </c>
      <c r="I211" s="99">
        <v>0</v>
      </c>
      <c r="J211" s="73">
        <f t="shared" si="40"/>
        <v>120008</v>
      </c>
      <c r="K211" s="85">
        <f t="shared" si="41"/>
        <v>40623</v>
      </c>
      <c r="L211" s="75">
        <v>495</v>
      </c>
      <c r="M211" s="85">
        <v>0</v>
      </c>
      <c r="N211" s="75">
        <f t="shared" si="44"/>
        <v>1740</v>
      </c>
      <c r="O211" s="74">
        <v>187</v>
      </c>
      <c r="P211" s="75">
        <v>9794</v>
      </c>
      <c r="Q211" s="75">
        <v>742</v>
      </c>
      <c r="R211" s="85">
        <f t="shared" si="38"/>
        <v>53581</v>
      </c>
      <c r="S211" s="85">
        <f t="shared" si="39"/>
        <v>173589</v>
      </c>
    </row>
    <row r="212" spans="1:19">
      <c r="A212" s="8">
        <f t="shared" si="43"/>
        <v>205</v>
      </c>
      <c r="B212" s="121">
        <v>41674</v>
      </c>
      <c r="C212" s="20" t="s">
        <v>46</v>
      </c>
      <c r="D212" s="20" t="s">
        <v>185</v>
      </c>
      <c r="E212" s="135" t="s">
        <v>0</v>
      </c>
      <c r="F212" s="11" t="s">
        <v>499</v>
      </c>
      <c r="G212" s="102">
        <v>71616</v>
      </c>
      <c r="H212" s="53">
        <v>46546</v>
      </c>
      <c r="I212" s="102">
        <v>0</v>
      </c>
      <c r="J212" s="73">
        <f t="shared" si="40"/>
        <v>71616</v>
      </c>
      <c r="K212" s="85">
        <f t="shared" si="41"/>
        <v>24242</v>
      </c>
      <c r="L212" s="75">
        <v>495</v>
      </c>
      <c r="M212" s="85">
        <v>0</v>
      </c>
      <c r="N212" s="75">
        <f t="shared" si="44"/>
        <v>1038</v>
      </c>
      <c r="O212" s="74">
        <v>187</v>
      </c>
      <c r="P212" s="75">
        <v>21217</v>
      </c>
      <c r="Q212" s="75">
        <v>459</v>
      </c>
      <c r="R212" s="85">
        <f t="shared" si="38"/>
        <v>47638</v>
      </c>
      <c r="S212" s="85">
        <f t="shared" si="39"/>
        <v>119254</v>
      </c>
    </row>
    <row r="213" spans="1:19">
      <c r="A213" s="8">
        <f t="shared" si="43"/>
        <v>206</v>
      </c>
      <c r="B213" s="122">
        <v>34849</v>
      </c>
      <c r="C213" s="22" t="s">
        <v>46</v>
      </c>
      <c r="D213" s="22" t="s">
        <v>194</v>
      </c>
      <c r="E213" s="135" t="s">
        <v>0</v>
      </c>
      <c r="F213" s="12" t="s">
        <v>218</v>
      </c>
      <c r="G213" s="99">
        <v>101042</v>
      </c>
      <c r="H213" s="55">
        <v>46749</v>
      </c>
      <c r="I213" s="99">
        <v>0</v>
      </c>
      <c r="J213" s="73">
        <f t="shared" si="40"/>
        <v>101042</v>
      </c>
      <c r="K213" s="85">
        <f t="shared" si="41"/>
        <v>34203</v>
      </c>
      <c r="L213" s="75">
        <v>495</v>
      </c>
      <c r="M213" s="85">
        <v>0</v>
      </c>
      <c r="N213" s="75">
        <f t="shared" si="44"/>
        <v>1465</v>
      </c>
      <c r="O213" s="74">
        <v>187</v>
      </c>
      <c r="P213" s="75">
        <v>21217</v>
      </c>
      <c r="Q213" s="75">
        <v>742</v>
      </c>
      <c r="R213" s="85">
        <f t="shared" si="38"/>
        <v>58309</v>
      </c>
      <c r="S213" s="85">
        <f t="shared" si="39"/>
        <v>159351</v>
      </c>
    </row>
    <row r="214" spans="1:19">
      <c r="A214" s="8">
        <f t="shared" si="43"/>
        <v>207</v>
      </c>
      <c r="B214" s="121">
        <v>41037</v>
      </c>
      <c r="C214" s="20" t="s">
        <v>46</v>
      </c>
      <c r="D214" s="20" t="s">
        <v>200</v>
      </c>
      <c r="E214" s="135" t="s">
        <v>0</v>
      </c>
      <c r="F214" s="11" t="s">
        <v>68</v>
      </c>
      <c r="G214" s="102">
        <v>76733</v>
      </c>
      <c r="H214" s="56">
        <v>46245</v>
      </c>
      <c r="I214" s="102">
        <v>447</v>
      </c>
      <c r="J214" s="73">
        <f t="shared" si="40"/>
        <v>77180</v>
      </c>
      <c r="K214" s="85">
        <f t="shared" si="41"/>
        <v>26125</v>
      </c>
      <c r="L214" s="75">
        <v>495</v>
      </c>
      <c r="M214" s="85">
        <v>0</v>
      </c>
      <c r="N214" s="75">
        <f t="shared" si="44"/>
        <v>1119</v>
      </c>
      <c r="O214" s="74">
        <v>187</v>
      </c>
      <c r="P214" s="75">
        <v>12977</v>
      </c>
      <c r="Q214" s="75">
        <v>459</v>
      </c>
      <c r="R214" s="85">
        <f t="shared" si="38"/>
        <v>41362</v>
      </c>
      <c r="S214" s="85">
        <f t="shared" si="39"/>
        <v>118542</v>
      </c>
    </row>
    <row r="215" spans="1:19">
      <c r="A215" s="8">
        <f t="shared" si="43"/>
        <v>208</v>
      </c>
      <c r="B215" s="121">
        <v>37633</v>
      </c>
      <c r="C215" s="20" t="s">
        <v>46</v>
      </c>
      <c r="D215" s="20" t="s">
        <v>201</v>
      </c>
      <c r="E215" s="135" t="s">
        <v>0</v>
      </c>
      <c r="F215" s="11" t="s">
        <v>202</v>
      </c>
      <c r="G215" s="102">
        <v>91133</v>
      </c>
      <c r="H215" s="56">
        <v>46659</v>
      </c>
      <c r="I215" s="102">
        <v>0</v>
      </c>
      <c r="J215" s="73">
        <f t="shared" si="40"/>
        <v>91133</v>
      </c>
      <c r="K215" s="85">
        <f t="shared" si="41"/>
        <v>30849</v>
      </c>
      <c r="L215" s="75">
        <v>495</v>
      </c>
      <c r="M215" s="85">
        <v>0</v>
      </c>
      <c r="N215" s="75">
        <f t="shared" si="44"/>
        <v>1321</v>
      </c>
      <c r="O215" s="74">
        <v>187</v>
      </c>
      <c r="P215" s="75">
        <v>9794</v>
      </c>
      <c r="Q215" s="75">
        <v>742</v>
      </c>
      <c r="R215" s="85">
        <f t="shared" si="38"/>
        <v>43388</v>
      </c>
      <c r="S215" s="85">
        <f t="shared" si="39"/>
        <v>134521</v>
      </c>
    </row>
    <row r="216" spans="1:19">
      <c r="A216" s="8">
        <f t="shared" si="43"/>
        <v>209</v>
      </c>
      <c r="B216" s="121">
        <v>34883</v>
      </c>
      <c r="C216" s="20" t="s">
        <v>46</v>
      </c>
      <c r="D216" s="20" t="s">
        <v>217</v>
      </c>
      <c r="E216" s="135" t="s">
        <v>0</v>
      </c>
      <c r="F216" s="11" t="s">
        <v>501</v>
      </c>
      <c r="G216" s="102">
        <v>104578</v>
      </c>
      <c r="H216" s="53">
        <v>46810</v>
      </c>
      <c r="I216" s="102">
        <v>0</v>
      </c>
      <c r="J216" s="73">
        <f t="shared" si="40"/>
        <v>104578</v>
      </c>
      <c r="K216" s="85">
        <f t="shared" si="41"/>
        <v>35400</v>
      </c>
      <c r="L216" s="75">
        <v>495</v>
      </c>
      <c r="M216" s="85">
        <v>0</v>
      </c>
      <c r="N216" s="75">
        <f t="shared" ref="N216:N235" si="45">ROUND(J216*0.0145,0)</f>
        <v>1516</v>
      </c>
      <c r="O216" s="74">
        <v>187</v>
      </c>
      <c r="P216" s="75">
        <v>0</v>
      </c>
      <c r="Q216" s="75">
        <v>0</v>
      </c>
      <c r="R216" s="85">
        <f t="shared" ref="R216:R235" si="46">K216+L216+M216+N216+O216+P216+Q216</f>
        <v>37598</v>
      </c>
      <c r="S216" s="85">
        <f t="shared" ref="S216:S235" si="47">J216+R216</f>
        <v>142176</v>
      </c>
    </row>
    <row r="217" spans="1:19">
      <c r="A217" s="8">
        <f t="shared" si="43"/>
        <v>210</v>
      </c>
      <c r="B217" s="121">
        <v>35955</v>
      </c>
      <c r="C217" s="20" t="s">
        <v>46</v>
      </c>
      <c r="D217" s="20" t="s">
        <v>219</v>
      </c>
      <c r="E217" s="135" t="s">
        <v>0</v>
      </c>
      <c r="F217" s="11" t="s">
        <v>220</v>
      </c>
      <c r="G217" s="102">
        <v>97625</v>
      </c>
      <c r="H217" s="21">
        <v>46655</v>
      </c>
      <c r="I217" s="102">
        <v>0</v>
      </c>
      <c r="J217" s="73">
        <f t="shared" si="40"/>
        <v>97625</v>
      </c>
      <c r="K217" s="85">
        <f t="shared" si="41"/>
        <v>33046</v>
      </c>
      <c r="L217" s="75">
        <v>495</v>
      </c>
      <c r="M217" s="85">
        <v>0</v>
      </c>
      <c r="N217" s="75">
        <f t="shared" si="45"/>
        <v>1416</v>
      </c>
      <c r="O217" s="74">
        <v>187</v>
      </c>
      <c r="P217" s="75">
        <v>21217</v>
      </c>
      <c r="Q217" s="75">
        <v>742</v>
      </c>
      <c r="R217" s="85">
        <f t="shared" si="46"/>
        <v>57103</v>
      </c>
      <c r="S217" s="85">
        <f t="shared" si="47"/>
        <v>154728</v>
      </c>
    </row>
    <row r="218" spans="1:19">
      <c r="A218" s="8">
        <f t="shared" si="43"/>
        <v>211</v>
      </c>
      <c r="B218" s="121">
        <v>32889</v>
      </c>
      <c r="C218" s="20" t="s">
        <v>46</v>
      </c>
      <c r="D218" s="20" t="s">
        <v>221</v>
      </c>
      <c r="E218" s="135" t="s">
        <v>0</v>
      </c>
      <c r="F218" s="11" t="s">
        <v>222</v>
      </c>
      <c r="G218" s="102">
        <v>112028</v>
      </c>
      <c r="H218" s="21">
        <v>46431</v>
      </c>
      <c r="I218" s="102">
        <v>0</v>
      </c>
      <c r="J218" s="73">
        <f t="shared" si="40"/>
        <v>112028</v>
      </c>
      <c r="K218" s="85">
        <f t="shared" si="41"/>
        <v>37921</v>
      </c>
      <c r="L218" s="75">
        <v>495</v>
      </c>
      <c r="M218" s="85">
        <v>0</v>
      </c>
      <c r="N218" s="75">
        <f t="shared" si="45"/>
        <v>1624</v>
      </c>
      <c r="O218" s="74">
        <v>187</v>
      </c>
      <c r="P218" s="75">
        <v>0</v>
      </c>
      <c r="Q218" s="75">
        <v>0</v>
      </c>
      <c r="R218" s="85">
        <f t="shared" si="46"/>
        <v>40227</v>
      </c>
      <c r="S218" s="85">
        <f t="shared" si="47"/>
        <v>152255</v>
      </c>
    </row>
    <row r="219" spans="1:19">
      <c r="A219" s="8">
        <f t="shared" si="43"/>
        <v>212</v>
      </c>
      <c r="B219" s="121">
        <v>37218</v>
      </c>
      <c r="C219" s="20" t="s">
        <v>46</v>
      </c>
      <c r="D219" s="25" t="s">
        <v>223</v>
      </c>
      <c r="E219" s="135" t="s">
        <v>0</v>
      </c>
      <c r="F219" s="11" t="s">
        <v>218</v>
      </c>
      <c r="G219" s="102">
        <v>101042</v>
      </c>
      <c r="H219" s="21">
        <v>46655</v>
      </c>
      <c r="I219" s="102">
        <v>0</v>
      </c>
      <c r="J219" s="73">
        <f t="shared" si="40"/>
        <v>101042</v>
      </c>
      <c r="K219" s="85">
        <f t="shared" si="41"/>
        <v>34203</v>
      </c>
      <c r="L219" s="75">
        <v>495</v>
      </c>
      <c r="M219" s="85">
        <v>0</v>
      </c>
      <c r="N219" s="75">
        <f t="shared" si="45"/>
        <v>1465</v>
      </c>
      <c r="O219" s="74">
        <v>187</v>
      </c>
      <c r="P219" s="75">
        <v>5978</v>
      </c>
      <c r="Q219" s="75">
        <v>459</v>
      </c>
      <c r="R219" s="85">
        <f t="shared" si="46"/>
        <v>42787</v>
      </c>
      <c r="S219" s="85">
        <f t="shared" si="47"/>
        <v>143829</v>
      </c>
    </row>
    <row r="220" spans="1:19">
      <c r="A220" s="8">
        <f t="shared" si="43"/>
        <v>213</v>
      </c>
      <c r="B220" s="122">
        <v>38516</v>
      </c>
      <c r="C220" s="22" t="s">
        <v>46</v>
      </c>
      <c r="D220" s="22" t="s">
        <v>224</v>
      </c>
      <c r="E220" s="135" t="s">
        <v>0</v>
      </c>
      <c r="F220" s="12" t="s">
        <v>180</v>
      </c>
      <c r="G220" s="99">
        <v>87770</v>
      </c>
      <c r="H220" s="23">
        <v>46749</v>
      </c>
      <c r="I220" s="99">
        <v>0</v>
      </c>
      <c r="J220" s="73">
        <f t="shared" si="40"/>
        <v>87770</v>
      </c>
      <c r="K220" s="85">
        <f t="shared" si="41"/>
        <v>29710</v>
      </c>
      <c r="L220" s="75">
        <v>495</v>
      </c>
      <c r="M220" s="85">
        <v>0</v>
      </c>
      <c r="N220" s="75">
        <f t="shared" si="45"/>
        <v>1273</v>
      </c>
      <c r="O220" s="74">
        <v>187</v>
      </c>
      <c r="P220" s="75">
        <v>4141</v>
      </c>
      <c r="Q220" s="75">
        <v>373</v>
      </c>
      <c r="R220" s="85">
        <f t="shared" si="46"/>
        <v>36179</v>
      </c>
      <c r="S220" s="85">
        <f t="shared" si="47"/>
        <v>123949</v>
      </c>
    </row>
    <row r="221" spans="1:19">
      <c r="A221" s="8">
        <f t="shared" si="43"/>
        <v>214</v>
      </c>
      <c r="B221" s="122">
        <v>37046</v>
      </c>
      <c r="C221" s="22" t="s">
        <v>46</v>
      </c>
      <c r="D221" s="22" t="s">
        <v>225</v>
      </c>
      <c r="E221" s="135" t="s">
        <v>0</v>
      </c>
      <c r="F221" s="12" t="s">
        <v>202</v>
      </c>
      <c r="G221" s="99">
        <v>91133</v>
      </c>
      <c r="H221" s="23">
        <v>46749</v>
      </c>
      <c r="I221" s="99">
        <v>0</v>
      </c>
      <c r="J221" s="73">
        <f t="shared" si="40"/>
        <v>91133</v>
      </c>
      <c r="K221" s="85">
        <f t="shared" si="41"/>
        <v>30849</v>
      </c>
      <c r="L221" s="75">
        <v>495</v>
      </c>
      <c r="M221" s="85">
        <v>0</v>
      </c>
      <c r="N221" s="75">
        <f t="shared" si="45"/>
        <v>1321</v>
      </c>
      <c r="O221" s="74">
        <v>187</v>
      </c>
      <c r="P221" s="75">
        <v>21217</v>
      </c>
      <c r="Q221" s="75">
        <v>742</v>
      </c>
      <c r="R221" s="85">
        <f t="shared" si="46"/>
        <v>54811</v>
      </c>
      <c r="S221" s="85">
        <f t="shared" si="47"/>
        <v>145944</v>
      </c>
    </row>
    <row r="222" spans="1:19">
      <c r="A222" s="8">
        <f t="shared" si="43"/>
        <v>215</v>
      </c>
      <c r="B222" s="122">
        <v>35751</v>
      </c>
      <c r="C222" s="22" t="s">
        <v>46</v>
      </c>
      <c r="D222" s="22" t="s">
        <v>226</v>
      </c>
      <c r="E222" s="135" t="s">
        <v>0</v>
      </c>
      <c r="F222" s="12" t="s">
        <v>218</v>
      </c>
      <c r="G222" s="99">
        <v>101042</v>
      </c>
      <c r="H222" s="23">
        <v>46749</v>
      </c>
      <c r="I222" s="99">
        <v>0</v>
      </c>
      <c r="J222" s="73">
        <f t="shared" si="40"/>
        <v>101042</v>
      </c>
      <c r="K222" s="85">
        <f t="shared" si="41"/>
        <v>34203</v>
      </c>
      <c r="L222" s="75">
        <v>495</v>
      </c>
      <c r="M222" s="85">
        <v>0</v>
      </c>
      <c r="N222" s="75">
        <f t="shared" si="45"/>
        <v>1465</v>
      </c>
      <c r="O222" s="74">
        <v>187</v>
      </c>
      <c r="P222" s="75">
        <v>21217</v>
      </c>
      <c r="Q222" s="75">
        <v>742</v>
      </c>
      <c r="R222" s="85">
        <f t="shared" si="46"/>
        <v>58309</v>
      </c>
      <c r="S222" s="85">
        <f t="shared" si="47"/>
        <v>159351</v>
      </c>
    </row>
    <row r="223" spans="1:19">
      <c r="A223" s="8">
        <f t="shared" si="43"/>
        <v>216</v>
      </c>
      <c r="B223" s="121">
        <v>40546</v>
      </c>
      <c r="C223" s="20" t="s">
        <v>46</v>
      </c>
      <c r="D223" s="20" t="s">
        <v>608</v>
      </c>
      <c r="E223" s="135" t="s">
        <v>0</v>
      </c>
      <c r="F223" s="11" t="s">
        <v>85</v>
      </c>
      <c r="G223" s="102">
        <v>79417</v>
      </c>
      <c r="H223" s="21">
        <v>46245</v>
      </c>
      <c r="I223" s="102">
        <v>463</v>
      </c>
      <c r="J223" s="73">
        <f t="shared" si="40"/>
        <v>79880</v>
      </c>
      <c r="K223" s="85">
        <f t="shared" si="41"/>
        <v>27039</v>
      </c>
      <c r="L223" s="75">
        <v>495</v>
      </c>
      <c r="M223" s="85">
        <v>0</v>
      </c>
      <c r="N223" s="75">
        <f t="shared" si="45"/>
        <v>1158</v>
      </c>
      <c r="O223" s="74">
        <v>187</v>
      </c>
      <c r="P223" s="75">
        <v>0</v>
      </c>
      <c r="Q223" s="75">
        <v>0</v>
      </c>
      <c r="R223" s="85">
        <f t="shared" si="46"/>
        <v>28879</v>
      </c>
      <c r="S223" s="85">
        <f t="shared" si="47"/>
        <v>108759</v>
      </c>
    </row>
    <row r="224" spans="1:19">
      <c r="A224" s="8">
        <f t="shared" si="43"/>
        <v>217</v>
      </c>
      <c r="B224" s="121">
        <v>35887</v>
      </c>
      <c r="C224" s="20" t="s">
        <v>46</v>
      </c>
      <c r="D224" s="20" t="s">
        <v>227</v>
      </c>
      <c r="E224" s="135" t="s">
        <v>0</v>
      </c>
      <c r="F224" s="11" t="s">
        <v>220</v>
      </c>
      <c r="G224" s="102">
        <v>97625</v>
      </c>
      <c r="H224" s="21">
        <v>46245</v>
      </c>
      <c r="I224" s="102">
        <v>570</v>
      </c>
      <c r="J224" s="73">
        <f t="shared" si="40"/>
        <v>98195</v>
      </c>
      <c r="K224" s="85">
        <f t="shared" si="41"/>
        <v>33239</v>
      </c>
      <c r="L224" s="75">
        <v>495</v>
      </c>
      <c r="M224" s="85">
        <v>0</v>
      </c>
      <c r="N224" s="75">
        <f t="shared" si="45"/>
        <v>1424</v>
      </c>
      <c r="O224" s="74">
        <v>187</v>
      </c>
      <c r="P224" s="75">
        <v>0</v>
      </c>
      <c r="Q224" s="75">
        <v>0</v>
      </c>
      <c r="R224" s="85">
        <f t="shared" si="46"/>
        <v>35345</v>
      </c>
      <c r="S224" s="85">
        <f t="shared" si="47"/>
        <v>133540</v>
      </c>
    </row>
    <row r="225" spans="1:19">
      <c r="A225" s="8">
        <f t="shared" si="43"/>
        <v>218</v>
      </c>
      <c r="B225" s="123">
        <v>42499</v>
      </c>
      <c r="C225" s="20" t="s">
        <v>46</v>
      </c>
      <c r="D225" s="20" t="s">
        <v>605</v>
      </c>
      <c r="E225" s="135" t="s">
        <v>0</v>
      </c>
      <c r="F225" s="11" t="s">
        <v>73</v>
      </c>
      <c r="G225" s="102">
        <v>69059</v>
      </c>
      <c r="H225" s="35">
        <v>46429</v>
      </c>
      <c r="I225" s="102">
        <v>0</v>
      </c>
      <c r="J225" s="73">
        <f t="shared" si="40"/>
        <v>69059</v>
      </c>
      <c r="K225" s="85">
        <f t="shared" si="41"/>
        <v>23376</v>
      </c>
      <c r="L225" s="75">
        <v>495</v>
      </c>
      <c r="M225" s="85">
        <v>0</v>
      </c>
      <c r="N225" s="75">
        <f t="shared" si="45"/>
        <v>1001</v>
      </c>
      <c r="O225" s="74">
        <v>187</v>
      </c>
      <c r="P225" s="75">
        <v>15290</v>
      </c>
      <c r="Q225" s="75">
        <v>459</v>
      </c>
      <c r="R225" s="85">
        <f t="shared" si="46"/>
        <v>40808</v>
      </c>
      <c r="S225" s="85">
        <f t="shared" si="47"/>
        <v>109867</v>
      </c>
    </row>
    <row r="226" spans="1:19">
      <c r="A226" s="8">
        <f t="shared" si="43"/>
        <v>219</v>
      </c>
      <c r="B226" s="124">
        <v>33880</v>
      </c>
      <c r="C226" s="20" t="s">
        <v>46</v>
      </c>
      <c r="D226" s="20" t="s">
        <v>235</v>
      </c>
      <c r="E226" s="135" t="s">
        <v>0</v>
      </c>
      <c r="F226" s="11" t="s">
        <v>175</v>
      </c>
      <c r="G226" s="102">
        <v>108240</v>
      </c>
      <c r="H226" s="58">
        <v>46431</v>
      </c>
      <c r="I226" s="106">
        <v>0</v>
      </c>
      <c r="J226" s="73">
        <f t="shared" si="40"/>
        <v>108240</v>
      </c>
      <c r="K226" s="94">
        <f t="shared" si="41"/>
        <v>36639</v>
      </c>
      <c r="L226" s="91">
        <v>495</v>
      </c>
      <c r="M226" s="94">
        <v>0</v>
      </c>
      <c r="N226" s="91">
        <f t="shared" si="45"/>
        <v>1569</v>
      </c>
      <c r="O226" s="90">
        <v>187</v>
      </c>
      <c r="P226" s="91">
        <v>8150</v>
      </c>
      <c r="Q226" s="91">
        <v>373</v>
      </c>
      <c r="R226" s="94">
        <f t="shared" si="46"/>
        <v>47413</v>
      </c>
      <c r="S226" s="94">
        <f t="shared" si="47"/>
        <v>155653</v>
      </c>
    </row>
    <row r="227" spans="1:19">
      <c r="A227" s="8">
        <f t="shared" si="43"/>
        <v>220</v>
      </c>
      <c r="B227" s="125">
        <v>31103</v>
      </c>
      <c r="C227" s="20" t="s">
        <v>46</v>
      </c>
      <c r="D227" s="20" t="s">
        <v>256</v>
      </c>
      <c r="E227" s="135" t="s">
        <v>0</v>
      </c>
      <c r="F227" s="11" t="s">
        <v>257</v>
      </c>
      <c r="G227" s="86">
        <v>120007</v>
      </c>
      <c r="H227" s="41">
        <v>46655</v>
      </c>
      <c r="I227" s="101">
        <v>0</v>
      </c>
      <c r="J227" s="73">
        <f t="shared" si="40"/>
        <v>120007</v>
      </c>
      <c r="K227" s="85">
        <f t="shared" si="41"/>
        <v>40622</v>
      </c>
      <c r="L227" s="75">
        <v>495</v>
      </c>
      <c r="M227" s="85">
        <v>0</v>
      </c>
      <c r="N227" s="85">
        <f t="shared" si="45"/>
        <v>1740</v>
      </c>
      <c r="O227" s="85">
        <v>187</v>
      </c>
      <c r="P227" s="84">
        <v>15290</v>
      </c>
      <c r="Q227" s="84">
        <v>373</v>
      </c>
      <c r="R227" s="85">
        <f t="shared" si="46"/>
        <v>58707</v>
      </c>
      <c r="S227" s="85">
        <f t="shared" si="47"/>
        <v>178714</v>
      </c>
    </row>
    <row r="228" spans="1:19">
      <c r="A228" s="8">
        <f t="shared" si="43"/>
        <v>221</v>
      </c>
      <c r="B228" s="121">
        <v>43605</v>
      </c>
      <c r="C228" s="20" t="s">
        <v>46</v>
      </c>
      <c r="D228" s="20" t="s">
        <v>259</v>
      </c>
      <c r="E228" s="135" t="s">
        <v>0</v>
      </c>
      <c r="F228" s="11" t="s">
        <v>260</v>
      </c>
      <c r="G228" s="83">
        <v>115949</v>
      </c>
      <c r="H228" s="21">
        <v>46396</v>
      </c>
      <c r="I228" s="102">
        <v>0</v>
      </c>
      <c r="J228" s="73">
        <f t="shared" si="40"/>
        <v>115949</v>
      </c>
      <c r="K228" s="85">
        <f t="shared" si="41"/>
        <v>39249</v>
      </c>
      <c r="L228" s="85">
        <v>495</v>
      </c>
      <c r="M228" s="85">
        <v>0</v>
      </c>
      <c r="N228" s="85">
        <f t="shared" si="45"/>
        <v>1681</v>
      </c>
      <c r="O228" s="85">
        <v>187</v>
      </c>
      <c r="P228" s="85">
        <v>21217</v>
      </c>
      <c r="Q228" s="85">
        <v>742</v>
      </c>
      <c r="R228" s="85">
        <f t="shared" si="46"/>
        <v>63571</v>
      </c>
      <c r="S228" s="85">
        <f t="shared" si="47"/>
        <v>179520</v>
      </c>
    </row>
    <row r="229" spans="1:19">
      <c r="A229" s="8">
        <f t="shared" si="43"/>
        <v>222</v>
      </c>
      <c r="B229" s="121">
        <v>35309</v>
      </c>
      <c r="C229" s="20" t="s">
        <v>46</v>
      </c>
      <c r="D229" s="20" t="s">
        <v>261</v>
      </c>
      <c r="E229" s="135" t="s">
        <v>0</v>
      </c>
      <c r="F229" s="11" t="s">
        <v>257</v>
      </c>
      <c r="G229" s="83">
        <v>120007</v>
      </c>
      <c r="H229" s="21">
        <v>46389</v>
      </c>
      <c r="I229" s="102">
        <v>0</v>
      </c>
      <c r="J229" s="73">
        <f t="shared" si="40"/>
        <v>120007</v>
      </c>
      <c r="K229" s="85">
        <f t="shared" si="41"/>
        <v>40622</v>
      </c>
      <c r="L229" s="85">
        <v>495</v>
      </c>
      <c r="M229" s="85">
        <v>0</v>
      </c>
      <c r="N229" s="85">
        <f t="shared" si="45"/>
        <v>1740</v>
      </c>
      <c r="O229" s="85">
        <v>187</v>
      </c>
      <c r="P229" s="85">
        <v>21217</v>
      </c>
      <c r="Q229" s="85">
        <v>742</v>
      </c>
      <c r="R229" s="85">
        <f t="shared" si="46"/>
        <v>65003</v>
      </c>
      <c r="S229" s="85">
        <f t="shared" si="47"/>
        <v>185010</v>
      </c>
    </row>
    <row r="230" spans="1:19">
      <c r="A230" s="8">
        <f t="shared" si="43"/>
        <v>223</v>
      </c>
      <c r="B230" s="122">
        <v>37998</v>
      </c>
      <c r="C230" s="22" t="s">
        <v>46</v>
      </c>
      <c r="D230" s="22" t="s">
        <v>263</v>
      </c>
      <c r="E230" s="135" t="s">
        <v>0</v>
      </c>
      <c r="F230" s="12" t="s">
        <v>202</v>
      </c>
      <c r="G230" s="85">
        <v>91133</v>
      </c>
      <c r="H230" s="23">
        <v>46749</v>
      </c>
      <c r="I230" s="99">
        <v>0</v>
      </c>
      <c r="J230" s="73">
        <f t="shared" si="40"/>
        <v>91133</v>
      </c>
      <c r="K230" s="85">
        <f t="shared" si="41"/>
        <v>30849</v>
      </c>
      <c r="L230" s="85">
        <v>495</v>
      </c>
      <c r="M230" s="85">
        <v>0</v>
      </c>
      <c r="N230" s="85">
        <f t="shared" si="45"/>
        <v>1321</v>
      </c>
      <c r="O230" s="85">
        <v>187</v>
      </c>
      <c r="P230" s="85">
        <v>21217</v>
      </c>
      <c r="Q230" s="85">
        <v>742</v>
      </c>
      <c r="R230" s="85">
        <f t="shared" si="46"/>
        <v>54811</v>
      </c>
      <c r="S230" s="85">
        <f t="shared" si="47"/>
        <v>145944</v>
      </c>
    </row>
    <row r="231" spans="1:19">
      <c r="A231" s="8">
        <f t="shared" si="43"/>
        <v>224</v>
      </c>
      <c r="B231" s="121">
        <v>40686</v>
      </c>
      <c r="C231" s="20" t="s">
        <v>46</v>
      </c>
      <c r="D231" s="20" t="s">
        <v>607</v>
      </c>
      <c r="E231" s="135" t="s">
        <v>0</v>
      </c>
      <c r="F231" s="11" t="s">
        <v>68</v>
      </c>
      <c r="G231" s="83">
        <v>76733</v>
      </c>
      <c r="H231" s="21">
        <v>46245</v>
      </c>
      <c r="I231" s="102">
        <v>447</v>
      </c>
      <c r="J231" s="73">
        <f t="shared" si="40"/>
        <v>77180</v>
      </c>
      <c r="K231" s="85">
        <f t="shared" si="41"/>
        <v>26125</v>
      </c>
      <c r="L231" s="85">
        <v>495</v>
      </c>
      <c r="M231" s="85">
        <v>0</v>
      </c>
      <c r="N231" s="85">
        <f t="shared" si="45"/>
        <v>1119</v>
      </c>
      <c r="O231" s="85">
        <v>187</v>
      </c>
      <c r="P231" s="85">
        <v>0</v>
      </c>
      <c r="Q231" s="85">
        <v>0</v>
      </c>
      <c r="R231" s="85">
        <f t="shared" si="46"/>
        <v>27926</v>
      </c>
      <c r="S231" s="85">
        <f t="shared" si="47"/>
        <v>105106</v>
      </c>
    </row>
    <row r="232" spans="1:19">
      <c r="A232" s="8">
        <f t="shared" si="43"/>
        <v>225</v>
      </c>
      <c r="B232" s="122">
        <v>37046</v>
      </c>
      <c r="C232" s="22" t="s">
        <v>46</v>
      </c>
      <c r="D232" s="22" t="s">
        <v>265</v>
      </c>
      <c r="E232" s="135" t="s">
        <v>0</v>
      </c>
      <c r="F232" s="12" t="s">
        <v>182</v>
      </c>
      <c r="G232" s="85">
        <v>94324</v>
      </c>
      <c r="H232" s="23">
        <v>46749</v>
      </c>
      <c r="I232" s="99">
        <v>0</v>
      </c>
      <c r="J232" s="73">
        <f t="shared" si="40"/>
        <v>94324</v>
      </c>
      <c r="K232" s="85">
        <f t="shared" si="41"/>
        <v>31929</v>
      </c>
      <c r="L232" s="85">
        <v>495</v>
      </c>
      <c r="M232" s="85">
        <v>0</v>
      </c>
      <c r="N232" s="85">
        <f t="shared" si="45"/>
        <v>1368</v>
      </c>
      <c r="O232" s="85">
        <v>187</v>
      </c>
      <c r="P232" s="85">
        <v>9794</v>
      </c>
      <c r="Q232" s="85">
        <v>742</v>
      </c>
      <c r="R232" s="85">
        <f t="shared" si="46"/>
        <v>44515</v>
      </c>
      <c r="S232" s="85">
        <f t="shared" si="47"/>
        <v>138839</v>
      </c>
    </row>
    <row r="233" spans="1:19">
      <c r="A233" s="8">
        <f t="shared" si="43"/>
        <v>226</v>
      </c>
      <c r="B233" s="122">
        <v>35877</v>
      </c>
      <c r="C233" s="22" t="s">
        <v>46</v>
      </c>
      <c r="D233" s="22" t="s">
        <v>267</v>
      </c>
      <c r="E233" s="135" t="s">
        <v>0</v>
      </c>
      <c r="F233" s="12" t="s">
        <v>218</v>
      </c>
      <c r="G233" s="85">
        <v>101042</v>
      </c>
      <c r="H233" s="23">
        <v>46749</v>
      </c>
      <c r="I233" s="99">
        <v>0</v>
      </c>
      <c r="J233" s="73">
        <f t="shared" si="40"/>
        <v>101042</v>
      </c>
      <c r="K233" s="85">
        <f t="shared" si="41"/>
        <v>34203</v>
      </c>
      <c r="L233" s="85">
        <v>495</v>
      </c>
      <c r="M233" s="85">
        <v>0</v>
      </c>
      <c r="N233" s="85">
        <f t="shared" si="45"/>
        <v>1465</v>
      </c>
      <c r="O233" s="85">
        <v>187</v>
      </c>
      <c r="P233" s="85">
        <v>5978</v>
      </c>
      <c r="Q233" s="85">
        <v>459</v>
      </c>
      <c r="R233" s="85">
        <f t="shared" si="46"/>
        <v>42787</v>
      </c>
      <c r="S233" s="85">
        <f t="shared" si="47"/>
        <v>143829</v>
      </c>
    </row>
    <row r="234" spans="1:19">
      <c r="A234" s="8">
        <f t="shared" si="43"/>
        <v>227</v>
      </c>
      <c r="B234" s="122">
        <v>38894</v>
      </c>
      <c r="C234" s="22" t="s">
        <v>46</v>
      </c>
      <c r="D234" s="22" t="s">
        <v>268</v>
      </c>
      <c r="E234" s="135" t="s">
        <v>0</v>
      </c>
      <c r="F234" s="12" t="s">
        <v>18</v>
      </c>
      <c r="G234" s="85">
        <v>85075</v>
      </c>
      <c r="H234" s="23">
        <v>46749</v>
      </c>
      <c r="I234" s="99">
        <v>0</v>
      </c>
      <c r="J234" s="73">
        <f t="shared" si="40"/>
        <v>85075</v>
      </c>
      <c r="K234" s="85">
        <f t="shared" si="41"/>
        <v>28798</v>
      </c>
      <c r="L234" s="85">
        <v>495</v>
      </c>
      <c r="M234" s="85">
        <v>0</v>
      </c>
      <c r="N234" s="85">
        <f t="shared" si="45"/>
        <v>1234</v>
      </c>
      <c r="O234" s="85">
        <v>187</v>
      </c>
      <c r="P234" s="85">
        <v>21217</v>
      </c>
      <c r="Q234" s="85">
        <v>742</v>
      </c>
      <c r="R234" s="85">
        <f t="shared" si="46"/>
        <v>52673</v>
      </c>
      <c r="S234" s="85">
        <f t="shared" si="47"/>
        <v>137748</v>
      </c>
    </row>
    <row r="235" spans="1:19">
      <c r="A235" s="8">
        <f t="shared" si="43"/>
        <v>228</v>
      </c>
      <c r="B235" s="23">
        <v>34908</v>
      </c>
      <c r="C235" s="22" t="s">
        <v>46</v>
      </c>
      <c r="D235" s="22" t="s">
        <v>269</v>
      </c>
      <c r="E235" s="135" t="s">
        <v>0</v>
      </c>
      <c r="F235" s="12" t="s">
        <v>218</v>
      </c>
      <c r="G235" s="85">
        <v>101042</v>
      </c>
      <c r="H235" s="51">
        <v>46749</v>
      </c>
      <c r="I235" s="99">
        <v>0</v>
      </c>
      <c r="J235" s="73">
        <f t="shared" si="40"/>
        <v>101042</v>
      </c>
      <c r="K235" s="85">
        <f t="shared" si="41"/>
        <v>34203</v>
      </c>
      <c r="L235" s="85">
        <v>495</v>
      </c>
      <c r="M235" s="85">
        <v>0</v>
      </c>
      <c r="N235" s="85">
        <f t="shared" si="45"/>
        <v>1465</v>
      </c>
      <c r="O235" s="85">
        <v>187</v>
      </c>
      <c r="P235" s="85">
        <v>9794</v>
      </c>
      <c r="Q235" s="85">
        <v>742</v>
      </c>
      <c r="R235" s="85">
        <f t="shared" si="46"/>
        <v>46886</v>
      </c>
      <c r="S235" s="85">
        <f t="shared" si="47"/>
        <v>147928</v>
      </c>
    </row>
    <row r="236" spans="1:19">
      <c r="A236" s="8">
        <f t="shared" si="43"/>
        <v>229</v>
      </c>
      <c r="B236" s="24">
        <v>39391</v>
      </c>
      <c r="C236" s="20" t="s">
        <v>46</v>
      </c>
      <c r="D236" s="20" t="s">
        <v>319</v>
      </c>
      <c r="E236" s="135" t="s">
        <v>0</v>
      </c>
      <c r="F236" s="11" t="s">
        <v>85</v>
      </c>
      <c r="G236" s="102">
        <v>79417</v>
      </c>
      <c r="H236" s="21">
        <v>46106</v>
      </c>
      <c r="I236" s="102">
        <v>1622</v>
      </c>
      <c r="J236" s="73">
        <f t="shared" si="40"/>
        <v>81039</v>
      </c>
      <c r="K236" s="85">
        <f t="shared" si="41"/>
        <v>27432</v>
      </c>
      <c r="L236" s="85">
        <v>495</v>
      </c>
      <c r="M236" s="85">
        <v>0</v>
      </c>
      <c r="N236" s="85">
        <f t="shared" ref="N236:N243" si="48">+ROUND(J236*0.0145,0)</f>
        <v>1175</v>
      </c>
      <c r="O236" s="85">
        <v>187</v>
      </c>
      <c r="P236" s="85">
        <v>5978</v>
      </c>
      <c r="Q236" s="85">
        <v>742</v>
      </c>
      <c r="R236" s="85">
        <f t="shared" ref="R236:R243" si="49">+K236+L236+M236+N236+O236+P236+Q236</f>
        <v>36009</v>
      </c>
      <c r="S236" s="85">
        <f t="shared" ref="S236:S243" si="50">+J236+R236</f>
        <v>117048</v>
      </c>
    </row>
    <row r="237" spans="1:19">
      <c r="A237" s="8">
        <f t="shared" si="43"/>
        <v>230</v>
      </c>
      <c r="B237" s="23">
        <v>37046</v>
      </c>
      <c r="C237" s="22" t="s">
        <v>46</v>
      </c>
      <c r="D237" s="45" t="s">
        <v>597</v>
      </c>
      <c r="E237" s="135" t="s">
        <v>0</v>
      </c>
      <c r="F237" s="12" t="s">
        <v>182</v>
      </c>
      <c r="G237" s="99">
        <v>94324</v>
      </c>
      <c r="H237" s="23">
        <v>46749</v>
      </c>
      <c r="I237" s="99">
        <v>0</v>
      </c>
      <c r="J237" s="73">
        <f t="shared" si="40"/>
        <v>94324</v>
      </c>
      <c r="K237" s="85">
        <f t="shared" si="41"/>
        <v>31929</v>
      </c>
      <c r="L237" s="85">
        <v>495</v>
      </c>
      <c r="M237" s="85">
        <v>0</v>
      </c>
      <c r="N237" s="85">
        <f t="shared" si="48"/>
        <v>1368</v>
      </c>
      <c r="O237" s="85">
        <v>187</v>
      </c>
      <c r="P237" s="85">
        <v>5978</v>
      </c>
      <c r="Q237" s="85">
        <v>459</v>
      </c>
      <c r="R237" s="85">
        <f t="shared" si="49"/>
        <v>40416</v>
      </c>
      <c r="S237" s="85">
        <f t="shared" si="50"/>
        <v>134740</v>
      </c>
    </row>
    <row r="238" spans="1:19">
      <c r="A238" s="8">
        <f t="shared" si="43"/>
        <v>231</v>
      </c>
      <c r="B238" s="23">
        <v>41134</v>
      </c>
      <c r="C238" s="22" t="s">
        <v>46</v>
      </c>
      <c r="D238" s="22" t="s">
        <v>320</v>
      </c>
      <c r="E238" s="135" t="s">
        <v>0</v>
      </c>
      <c r="F238" s="12" t="s">
        <v>180</v>
      </c>
      <c r="G238" s="99">
        <v>88052</v>
      </c>
      <c r="H238" s="23">
        <v>46749</v>
      </c>
      <c r="I238" s="99">
        <v>0</v>
      </c>
      <c r="J238" s="73">
        <f t="shared" si="40"/>
        <v>88052</v>
      </c>
      <c r="K238" s="85">
        <f t="shared" si="41"/>
        <v>29806</v>
      </c>
      <c r="L238" s="85">
        <v>495</v>
      </c>
      <c r="M238" s="85">
        <v>0</v>
      </c>
      <c r="N238" s="85">
        <f t="shared" si="48"/>
        <v>1277</v>
      </c>
      <c r="O238" s="85">
        <v>187</v>
      </c>
      <c r="P238" s="85">
        <v>5978</v>
      </c>
      <c r="Q238" s="85">
        <v>0</v>
      </c>
      <c r="R238" s="85">
        <f t="shared" si="49"/>
        <v>37743</v>
      </c>
      <c r="S238" s="85">
        <f t="shared" si="50"/>
        <v>125795</v>
      </c>
    </row>
    <row r="239" spans="1:19">
      <c r="A239" s="8">
        <f t="shared" si="43"/>
        <v>232</v>
      </c>
      <c r="B239" s="23">
        <v>38516</v>
      </c>
      <c r="C239" s="22" t="s">
        <v>46</v>
      </c>
      <c r="D239" s="22" t="s">
        <v>595</v>
      </c>
      <c r="E239" s="135" t="s">
        <v>0</v>
      </c>
      <c r="F239" s="12" t="s">
        <v>180</v>
      </c>
      <c r="G239" s="99">
        <v>88052</v>
      </c>
      <c r="H239" s="23">
        <v>46749</v>
      </c>
      <c r="I239" s="99">
        <v>0</v>
      </c>
      <c r="J239" s="73">
        <f t="shared" si="40"/>
        <v>88052</v>
      </c>
      <c r="K239" s="85">
        <f t="shared" si="41"/>
        <v>29806</v>
      </c>
      <c r="L239" s="85">
        <v>495</v>
      </c>
      <c r="M239" s="85">
        <v>0</v>
      </c>
      <c r="N239" s="85">
        <f t="shared" si="48"/>
        <v>1277</v>
      </c>
      <c r="O239" s="85">
        <v>187</v>
      </c>
      <c r="P239" s="85">
        <v>21217</v>
      </c>
      <c r="Q239" s="85">
        <v>742</v>
      </c>
      <c r="R239" s="85">
        <f t="shared" si="49"/>
        <v>53724</v>
      </c>
      <c r="S239" s="85">
        <f t="shared" si="50"/>
        <v>141776</v>
      </c>
    </row>
    <row r="240" spans="1:19">
      <c r="A240" s="8">
        <f t="shared" si="43"/>
        <v>233</v>
      </c>
      <c r="B240" s="23">
        <v>38597</v>
      </c>
      <c r="C240" s="22" t="s">
        <v>46</v>
      </c>
      <c r="D240" s="22" t="s">
        <v>587</v>
      </c>
      <c r="E240" s="135" t="s">
        <v>0</v>
      </c>
      <c r="F240" s="12" t="s">
        <v>180</v>
      </c>
      <c r="G240" s="99">
        <v>88052</v>
      </c>
      <c r="H240" s="23">
        <v>46749</v>
      </c>
      <c r="I240" s="99">
        <v>0</v>
      </c>
      <c r="J240" s="73">
        <f t="shared" si="40"/>
        <v>88052</v>
      </c>
      <c r="K240" s="85">
        <f t="shared" si="41"/>
        <v>29806</v>
      </c>
      <c r="L240" s="85">
        <v>495</v>
      </c>
      <c r="M240" s="85">
        <v>0</v>
      </c>
      <c r="N240" s="85">
        <f t="shared" si="48"/>
        <v>1277</v>
      </c>
      <c r="O240" s="85">
        <v>187</v>
      </c>
      <c r="P240" s="85">
        <v>8150</v>
      </c>
      <c r="Q240" s="85">
        <v>373</v>
      </c>
      <c r="R240" s="85">
        <f t="shared" si="49"/>
        <v>40288</v>
      </c>
      <c r="S240" s="85">
        <f t="shared" si="50"/>
        <v>128340</v>
      </c>
    </row>
    <row r="241" spans="1:19">
      <c r="A241" s="8">
        <f t="shared" si="43"/>
        <v>234</v>
      </c>
      <c r="B241" s="23">
        <v>35828</v>
      </c>
      <c r="C241" s="22" t="s">
        <v>46</v>
      </c>
      <c r="D241" s="45" t="s">
        <v>598</v>
      </c>
      <c r="E241" s="135" t="s">
        <v>0</v>
      </c>
      <c r="F241" s="12" t="s">
        <v>218</v>
      </c>
      <c r="G241" s="99">
        <v>101042</v>
      </c>
      <c r="H241" s="23">
        <v>46749</v>
      </c>
      <c r="I241" s="99">
        <v>0</v>
      </c>
      <c r="J241" s="73">
        <f t="shared" si="40"/>
        <v>101042</v>
      </c>
      <c r="K241" s="85">
        <f t="shared" si="41"/>
        <v>34203</v>
      </c>
      <c r="L241" s="85">
        <v>495</v>
      </c>
      <c r="M241" s="85">
        <v>0</v>
      </c>
      <c r="N241" s="85">
        <f t="shared" si="48"/>
        <v>1465</v>
      </c>
      <c r="O241" s="85">
        <v>187</v>
      </c>
      <c r="P241" s="85">
        <v>12977</v>
      </c>
      <c r="Q241" s="85">
        <v>459</v>
      </c>
      <c r="R241" s="85">
        <f t="shared" si="49"/>
        <v>49786</v>
      </c>
      <c r="S241" s="85">
        <f t="shared" si="50"/>
        <v>150828</v>
      </c>
    </row>
    <row r="242" spans="1:19">
      <c r="A242" s="8">
        <f t="shared" si="43"/>
        <v>235</v>
      </c>
      <c r="B242" s="21">
        <v>42037</v>
      </c>
      <c r="C242" s="20" t="s">
        <v>46</v>
      </c>
      <c r="D242" s="25" t="s">
        <v>604</v>
      </c>
      <c r="E242" s="135" t="s">
        <v>0</v>
      </c>
      <c r="F242" s="11" t="s">
        <v>499</v>
      </c>
      <c r="G242" s="102">
        <v>71616</v>
      </c>
      <c r="H242" s="21">
        <v>46794</v>
      </c>
      <c r="I242" s="102">
        <v>0</v>
      </c>
      <c r="J242" s="73">
        <f t="shared" si="40"/>
        <v>71616</v>
      </c>
      <c r="K242" s="85">
        <f t="shared" si="41"/>
        <v>24242</v>
      </c>
      <c r="L242" s="85">
        <v>495</v>
      </c>
      <c r="M242" s="85">
        <v>0</v>
      </c>
      <c r="N242" s="85">
        <f t="shared" si="48"/>
        <v>1038</v>
      </c>
      <c r="O242" s="85">
        <v>187</v>
      </c>
      <c r="P242" s="85">
        <v>12977</v>
      </c>
      <c r="Q242" s="85">
        <v>459</v>
      </c>
      <c r="R242" s="85">
        <f t="shared" si="49"/>
        <v>39398</v>
      </c>
      <c r="S242" s="85">
        <f t="shared" si="50"/>
        <v>111014</v>
      </c>
    </row>
    <row r="243" spans="1:19">
      <c r="A243" s="8">
        <f t="shared" si="43"/>
        <v>236</v>
      </c>
      <c r="B243" s="21">
        <v>39363</v>
      </c>
      <c r="C243" s="20" t="s">
        <v>46</v>
      </c>
      <c r="D243" s="25" t="s">
        <v>322</v>
      </c>
      <c r="E243" s="135" t="s">
        <v>0</v>
      </c>
      <c r="F243" s="11" t="s">
        <v>68</v>
      </c>
      <c r="G243" s="102">
        <v>76733</v>
      </c>
      <c r="H243" s="21">
        <v>46245</v>
      </c>
      <c r="I243" s="102">
        <v>447</v>
      </c>
      <c r="J243" s="73">
        <f t="shared" si="40"/>
        <v>77180</v>
      </c>
      <c r="K243" s="85">
        <f t="shared" si="41"/>
        <v>26125</v>
      </c>
      <c r="L243" s="85">
        <v>495</v>
      </c>
      <c r="M243" s="85">
        <v>0</v>
      </c>
      <c r="N243" s="85">
        <f t="shared" si="48"/>
        <v>1119</v>
      </c>
      <c r="O243" s="85">
        <v>187</v>
      </c>
      <c r="P243" s="85">
        <v>8150</v>
      </c>
      <c r="Q243" s="85">
        <v>0</v>
      </c>
      <c r="R243" s="85">
        <f t="shared" si="49"/>
        <v>36076</v>
      </c>
      <c r="S243" s="85">
        <f t="shared" si="50"/>
        <v>113256</v>
      </c>
    </row>
    <row r="244" spans="1:19">
      <c r="A244" s="8">
        <f t="shared" si="43"/>
        <v>237</v>
      </c>
      <c r="B244" s="21">
        <v>33184</v>
      </c>
      <c r="C244" s="20" t="s">
        <v>46</v>
      </c>
      <c r="D244" s="22" t="s">
        <v>329</v>
      </c>
      <c r="E244" s="135" t="s">
        <v>0</v>
      </c>
      <c r="F244" s="11" t="s">
        <v>260</v>
      </c>
      <c r="G244" s="102">
        <v>115949</v>
      </c>
      <c r="H244" s="21">
        <v>46389</v>
      </c>
      <c r="I244" s="102">
        <v>0</v>
      </c>
      <c r="J244" s="73">
        <f t="shared" si="40"/>
        <v>115949</v>
      </c>
      <c r="K244" s="85">
        <f t="shared" si="41"/>
        <v>39249</v>
      </c>
      <c r="L244" s="85">
        <v>495</v>
      </c>
      <c r="M244" s="85">
        <v>0</v>
      </c>
      <c r="N244" s="85">
        <f t="shared" ref="N244:N250" si="51">ROUND(J244*0.0145,0)</f>
        <v>1681</v>
      </c>
      <c r="O244" s="85">
        <v>187</v>
      </c>
      <c r="P244" s="85">
        <v>4141</v>
      </c>
      <c r="Q244" s="85">
        <v>373</v>
      </c>
      <c r="R244" s="85">
        <f t="shared" ref="R244:R250" si="52">K244+L244+M244+N244+O244+P244+Q244</f>
        <v>46126</v>
      </c>
      <c r="S244" s="85">
        <f t="shared" ref="S244:S250" si="53">J244+R244</f>
        <v>162075</v>
      </c>
    </row>
    <row r="245" spans="1:19">
      <c r="A245" s="8">
        <f t="shared" si="43"/>
        <v>238</v>
      </c>
      <c r="B245" s="21">
        <v>35219</v>
      </c>
      <c r="C245" s="20" t="s">
        <v>46</v>
      </c>
      <c r="D245" s="20" t="s">
        <v>330</v>
      </c>
      <c r="E245" s="135" t="s">
        <v>0</v>
      </c>
      <c r="F245" s="11" t="s">
        <v>501</v>
      </c>
      <c r="G245" s="102">
        <v>104578</v>
      </c>
      <c r="H245" s="21">
        <v>46751</v>
      </c>
      <c r="I245" s="102">
        <v>0</v>
      </c>
      <c r="J245" s="73">
        <f t="shared" si="40"/>
        <v>104578</v>
      </c>
      <c r="K245" s="85">
        <f t="shared" si="41"/>
        <v>35400</v>
      </c>
      <c r="L245" s="85">
        <v>495</v>
      </c>
      <c r="M245" s="85">
        <v>0</v>
      </c>
      <c r="N245" s="85">
        <f t="shared" si="51"/>
        <v>1516</v>
      </c>
      <c r="O245" s="85">
        <v>187</v>
      </c>
      <c r="P245" s="85">
        <v>4141</v>
      </c>
      <c r="Q245" s="85">
        <v>373</v>
      </c>
      <c r="R245" s="85">
        <f t="shared" si="52"/>
        <v>42112</v>
      </c>
      <c r="S245" s="85">
        <f t="shared" si="53"/>
        <v>146690</v>
      </c>
    </row>
    <row r="246" spans="1:19">
      <c r="A246" s="8">
        <f t="shared" si="43"/>
        <v>239</v>
      </c>
      <c r="B246" s="21">
        <v>34883</v>
      </c>
      <c r="C246" s="20" t="s">
        <v>46</v>
      </c>
      <c r="D246" s="20" t="s">
        <v>331</v>
      </c>
      <c r="E246" s="135" t="s">
        <v>0</v>
      </c>
      <c r="F246" s="11" t="s">
        <v>501</v>
      </c>
      <c r="G246" s="102">
        <v>104578</v>
      </c>
      <c r="H246" s="21">
        <v>46716</v>
      </c>
      <c r="I246" s="102">
        <v>0</v>
      </c>
      <c r="J246" s="73">
        <f t="shared" si="40"/>
        <v>104578</v>
      </c>
      <c r="K246" s="85">
        <f t="shared" si="41"/>
        <v>35400</v>
      </c>
      <c r="L246" s="85">
        <v>495</v>
      </c>
      <c r="M246" s="85">
        <v>0</v>
      </c>
      <c r="N246" s="85">
        <f t="shared" si="51"/>
        <v>1516</v>
      </c>
      <c r="O246" s="85">
        <v>187</v>
      </c>
      <c r="P246" s="85">
        <v>9794</v>
      </c>
      <c r="Q246" s="85">
        <v>742</v>
      </c>
      <c r="R246" s="85">
        <f t="shared" si="52"/>
        <v>48134</v>
      </c>
      <c r="S246" s="85">
        <f t="shared" si="53"/>
        <v>152712</v>
      </c>
    </row>
    <row r="247" spans="1:19">
      <c r="A247" s="8">
        <f t="shared" si="43"/>
        <v>240</v>
      </c>
      <c r="B247" s="23">
        <v>37046</v>
      </c>
      <c r="C247" s="22" t="s">
        <v>46</v>
      </c>
      <c r="D247" s="22" t="s">
        <v>332</v>
      </c>
      <c r="E247" s="135" t="s">
        <v>0</v>
      </c>
      <c r="F247" s="12" t="s">
        <v>182</v>
      </c>
      <c r="G247" s="99">
        <v>94324</v>
      </c>
      <c r="H247" s="23">
        <v>46749</v>
      </c>
      <c r="I247" s="99">
        <v>0</v>
      </c>
      <c r="J247" s="73">
        <f t="shared" si="40"/>
        <v>94324</v>
      </c>
      <c r="K247" s="85">
        <f t="shared" si="41"/>
        <v>31929</v>
      </c>
      <c r="L247" s="85">
        <v>495</v>
      </c>
      <c r="M247" s="85">
        <v>0</v>
      </c>
      <c r="N247" s="85">
        <f t="shared" si="51"/>
        <v>1368</v>
      </c>
      <c r="O247" s="85">
        <v>187</v>
      </c>
      <c r="P247" s="85">
        <v>9794</v>
      </c>
      <c r="Q247" s="85">
        <v>742</v>
      </c>
      <c r="R247" s="85">
        <f t="shared" si="52"/>
        <v>44515</v>
      </c>
      <c r="S247" s="85">
        <f t="shared" si="53"/>
        <v>138839</v>
      </c>
    </row>
    <row r="248" spans="1:19">
      <c r="A248" s="8">
        <f t="shared" si="43"/>
        <v>241</v>
      </c>
      <c r="B248" s="23">
        <v>35828</v>
      </c>
      <c r="C248" s="22" t="s">
        <v>46</v>
      </c>
      <c r="D248" s="22" t="s">
        <v>333</v>
      </c>
      <c r="E248" s="135" t="s">
        <v>0</v>
      </c>
      <c r="F248" s="12" t="s">
        <v>218</v>
      </c>
      <c r="G248" s="99">
        <v>101042</v>
      </c>
      <c r="H248" s="23">
        <v>46749</v>
      </c>
      <c r="I248" s="99">
        <v>0</v>
      </c>
      <c r="J248" s="73">
        <f t="shared" si="40"/>
        <v>101042</v>
      </c>
      <c r="K248" s="85">
        <f t="shared" si="41"/>
        <v>34203</v>
      </c>
      <c r="L248" s="85">
        <v>495</v>
      </c>
      <c r="M248" s="85">
        <v>0</v>
      </c>
      <c r="N248" s="85">
        <f t="shared" si="51"/>
        <v>1465</v>
      </c>
      <c r="O248" s="85">
        <v>187</v>
      </c>
      <c r="P248" s="85">
        <v>4141</v>
      </c>
      <c r="Q248" s="85">
        <v>373</v>
      </c>
      <c r="R248" s="85">
        <f t="shared" si="52"/>
        <v>40864</v>
      </c>
      <c r="S248" s="85">
        <f t="shared" si="53"/>
        <v>141906</v>
      </c>
    </row>
    <row r="249" spans="1:19">
      <c r="A249" s="8">
        <f t="shared" si="43"/>
        <v>242</v>
      </c>
      <c r="B249" s="23">
        <v>35828</v>
      </c>
      <c r="C249" s="22" t="s">
        <v>46</v>
      </c>
      <c r="D249" s="22" t="s">
        <v>334</v>
      </c>
      <c r="E249" s="135" t="s">
        <v>0</v>
      </c>
      <c r="F249" s="12" t="s">
        <v>218</v>
      </c>
      <c r="G249" s="99">
        <v>101042</v>
      </c>
      <c r="H249" s="23">
        <v>46749</v>
      </c>
      <c r="I249" s="99">
        <v>0</v>
      </c>
      <c r="J249" s="73">
        <f t="shared" si="40"/>
        <v>101042</v>
      </c>
      <c r="K249" s="85">
        <f t="shared" si="41"/>
        <v>34203</v>
      </c>
      <c r="L249" s="85">
        <v>495</v>
      </c>
      <c r="M249" s="85">
        <v>0</v>
      </c>
      <c r="N249" s="85">
        <f t="shared" si="51"/>
        <v>1465</v>
      </c>
      <c r="O249" s="85">
        <v>187</v>
      </c>
      <c r="P249" s="85">
        <v>21217</v>
      </c>
      <c r="Q249" s="85">
        <v>742</v>
      </c>
      <c r="R249" s="85">
        <f t="shared" si="52"/>
        <v>58309</v>
      </c>
      <c r="S249" s="85">
        <f t="shared" si="53"/>
        <v>159351</v>
      </c>
    </row>
    <row r="250" spans="1:19">
      <c r="A250" s="8">
        <f t="shared" si="43"/>
        <v>243</v>
      </c>
      <c r="B250" s="21">
        <v>38516</v>
      </c>
      <c r="C250" s="14" t="s">
        <v>46</v>
      </c>
      <c r="D250" s="14" t="s">
        <v>335</v>
      </c>
      <c r="E250" s="135" t="s">
        <v>0</v>
      </c>
      <c r="F250" s="5" t="s">
        <v>18</v>
      </c>
      <c r="G250" s="96">
        <v>85075</v>
      </c>
      <c r="H250" s="17">
        <v>46245</v>
      </c>
      <c r="I250" s="96">
        <v>496</v>
      </c>
      <c r="J250" s="73">
        <f t="shared" si="40"/>
        <v>85571</v>
      </c>
      <c r="K250" s="75">
        <f t="shared" si="41"/>
        <v>28966</v>
      </c>
      <c r="L250" s="75">
        <v>495</v>
      </c>
      <c r="M250" s="75">
        <v>0</v>
      </c>
      <c r="N250" s="75">
        <f t="shared" si="51"/>
        <v>1241</v>
      </c>
      <c r="O250" s="75">
        <v>187</v>
      </c>
      <c r="P250" s="75">
        <v>4141</v>
      </c>
      <c r="Q250" s="75">
        <v>373</v>
      </c>
      <c r="R250" s="75">
        <f t="shared" si="52"/>
        <v>35403</v>
      </c>
      <c r="S250" s="75">
        <f t="shared" si="53"/>
        <v>120974</v>
      </c>
    </row>
    <row r="251" spans="1:19">
      <c r="A251" s="8">
        <f t="shared" si="43"/>
        <v>244</v>
      </c>
      <c r="B251" s="19" t="s">
        <v>561</v>
      </c>
      <c r="C251" s="18" t="s">
        <v>46</v>
      </c>
      <c r="D251" s="18" t="s">
        <v>590</v>
      </c>
      <c r="E251" s="6" t="s">
        <v>585</v>
      </c>
      <c r="F251" s="6" t="s">
        <v>47</v>
      </c>
      <c r="G251" s="97">
        <v>82197</v>
      </c>
      <c r="H251" s="59">
        <v>46749</v>
      </c>
      <c r="I251" s="104">
        <v>0</v>
      </c>
      <c r="J251" s="73">
        <f t="shared" si="40"/>
        <v>82197</v>
      </c>
      <c r="K251" s="74">
        <f t="shared" si="41"/>
        <v>27824</v>
      </c>
      <c r="L251" s="75">
        <v>495</v>
      </c>
      <c r="M251" s="75">
        <v>0</v>
      </c>
      <c r="N251" s="75">
        <f>+ROUND((J251*0.0145),0)</f>
        <v>1192</v>
      </c>
      <c r="O251" s="74">
        <v>187</v>
      </c>
      <c r="P251" s="75">
        <v>15290</v>
      </c>
      <c r="Q251" s="75">
        <v>554</v>
      </c>
      <c r="R251" s="75">
        <f t="shared" ref="R251:R257" si="54">+K251+L251+M251+N251+O251+P251+Q251</f>
        <v>45542</v>
      </c>
      <c r="S251" s="75">
        <f t="shared" ref="S251:S257" si="55">+J251+R251</f>
        <v>127739</v>
      </c>
    </row>
    <row r="252" spans="1:19">
      <c r="A252" s="8">
        <f t="shared" si="43"/>
        <v>245</v>
      </c>
      <c r="B252" s="19" t="s">
        <v>541</v>
      </c>
      <c r="C252" s="18" t="s">
        <v>46</v>
      </c>
      <c r="D252" s="50" t="s">
        <v>476</v>
      </c>
      <c r="E252" s="6" t="s">
        <v>585</v>
      </c>
      <c r="F252" s="6" t="s">
        <v>218</v>
      </c>
      <c r="G252" s="97">
        <v>101042</v>
      </c>
      <c r="H252" s="19">
        <v>46749</v>
      </c>
      <c r="I252" s="104">
        <v>0</v>
      </c>
      <c r="J252" s="73">
        <f t="shared" si="40"/>
        <v>101042</v>
      </c>
      <c r="K252" s="74">
        <f t="shared" si="41"/>
        <v>34203</v>
      </c>
      <c r="L252" s="75">
        <v>495</v>
      </c>
      <c r="M252" s="75">
        <v>0</v>
      </c>
      <c r="N252" s="75">
        <f t="shared" ref="N252:N257" si="56">+ROUND(J252*0.0145,0)</f>
        <v>1465</v>
      </c>
      <c r="O252" s="74">
        <v>187</v>
      </c>
      <c r="P252" s="75">
        <v>12977</v>
      </c>
      <c r="Q252" s="75">
        <v>459</v>
      </c>
      <c r="R252" s="75">
        <f t="shared" si="54"/>
        <v>49786</v>
      </c>
      <c r="S252" s="75">
        <f t="shared" si="55"/>
        <v>150828</v>
      </c>
    </row>
    <row r="253" spans="1:19">
      <c r="A253" s="8">
        <f t="shared" si="43"/>
        <v>246</v>
      </c>
      <c r="B253" s="19" t="s">
        <v>541</v>
      </c>
      <c r="C253" s="18" t="s">
        <v>46</v>
      </c>
      <c r="D253" s="18" t="s">
        <v>477</v>
      </c>
      <c r="E253" s="6" t="s">
        <v>585</v>
      </c>
      <c r="F253" s="6" t="s">
        <v>218</v>
      </c>
      <c r="G253" s="97">
        <v>101042</v>
      </c>
      <c r="H253" s="19">
        <v>46398</v>
      </c>
      <c r="I253" s="104">
        <v>0</v>
      </c>
      <c r="J253" s="73">
        <f t="shared" si="40"/>
        <v>101042</v>
      </c>
      <c r="K253" s="74">
        <f t="shared" si="41"/>
        <v>34203</v>
      </c>
      <c r="L253" s="75">
        <v>495</v>
      </c>
      <c r="M253" s="75">
        <v>0</v>
      </c>
      <c r="N253" s="75">
        <f t="shared" si="56"/>
        <v>1465</v>
      </c>
      <c r="O253" s="74">
        <v>187</v>
      </c>
      <c r="P253" s="75">
        <v>0</v>
      </c>
      <c r="Q253" s="75">
        <v>742</v>
      </c>
      <c r="R253" s="75">
        <f t="shared" si="54"/>
        <v>37092</v>
      </c>
      <c r="S253" s="75">
        <f t="shared" si="55"/>
        <v>138134</v>
      </c>
    </row>
    <row r="254" spans="1:19">
      <c r="A254" s="8">
        <f t="shared" si="43"/>
        <v>247</v>
      </c>
      <c r="B254" s="19" t="s">
        <v>559</v>
      </c>
      <c r="C254" s="18" t="s">
        <v>46</v>
      </c>
      <c r="D254" s="18" t="s">
        <v>478</v>
      </c>
      <c r="E254" s="6" t="s">
        <v>585</v>
      </c>
      <c r="F254" s="6" t="s">
        <v>218</v>
      </c>
      <c r="G254" s="97">
        <v>101042</v>
      </c>
      <c r="H254" s="19">
        <v>46749</v>
      </c>
      <c r="I254" s="104">
        <v>0</v>
      </c>
      <c r="J254" s="73">
        <f t="shared" si="40"/>
        <v>101042</v>
      </c>
      <c r="K254" s="74">
        <f t="shared" si="41"/>
        <v>34203</v>
      </c>
      <c r="L254" s="75">
        <v>495</v>
      </c>
      <c r="M254" s="75">
        <v>0</v>
      </c>
      <c r="N254" s="75">
        <f t="shared" si="56"/>
        <v>1465</v>
      </c>
      <c r="O254" s="74">
        <v>187</v>
      </c>
      <c r="P254" s="75">
        <v>21217</v>
      </c>
      <c r="Q254" s="75">
        <v>742</v>
      </c>
      <c r="R254" s="75">
        <f t="shared" si="54"/>
        <v>58309</v>
      </c>
      <c r="S254" s="75">
        <f t="shared" si="55"/>
        <v>159351</v>
      </c>
    </row>
    <row r="255" spans="1:19">
      <c r="A255" s="8">
        <f t="shared" si="43"/>
        <v>248</v>
      </c>
      <c r="B255" s="17" t="s">
        <v>553</v>
      </c>
      <c r="C255" s="14" t="s">
        <v>46</v>
      </c>
      <c r="D255" s="50" t="s">
        <v>479</v>
      </c>
      <c r="E255" s="6" t="s">
        <v>585</v>
      </c>
      <c r="F255" s="5" t="s">
        <v>18</v>
      </c>
      <c r="G255" s="96">
        <v>85075</v>
      </c>
      <c r="H255" s="17">
        <v>46245</v>
      </c>
      <c r="I255" s="103">
        <v>496</v>
      </c>
      <c r="J255" s="73">
        <f t="shared" si="40"/>
        <v>85571</v>
      </c>
      <c r="K255" s="74">
        <f t="shared" si="41"/>
        <v>28966</v>
      </c>
      <c r="L255" s="75">
        <v>495</v>
      </c>
      <c r="M255" s="75">
        <v>0</v>
      </c>
      <c r="N255" s="75">
        <f t="shared" si="56"/>
        <v>1241</v>
      </c>
      <c r="O255" s="74">
        <v>187</v>
      </c>
      <c r="P255" s="75">
        <v>4141</v>
      </c>
      <c r="Q255" s="75">
        <v>554</v>
      </c>
      <c r="R255" s="75">
        <f t="shared" si="54"/>
        <v>35584</v>
      </c>
      <c r="S255" s="75">
        <f t="shared" si="55"/>
        <v>121155</v>
      </c>
    </row>
    <row r="256" spans="1:19">
      <c r="A256" s="8">
        <f t="shared" si="43"/>
        <v>249</v>
      </c>
      <c r="B256" s="17">
        <v>37788</v>
      </c>
      <c r="C256" s="14" t="s">
        <v>16</v>
      </c>
      <c r="D256" s="14" t="s">
        <v>17</v>
      </c>
      <c r="E256" s="135" t="s">
        <v>0</v>
      </c>
      <c r="F256" s="6" t="s">
        <v>18</v>
      </c>
      <c r="G256" s="97">
        <v>85075</v>
      </c>
      <c r="H256" s="32">
        <v>46471</v>
      </c>
      <c r="I256" s="103">
        <v>0</v>
      </c>
      <c r="J256" s="73">
        <f t="shared" si="40"/>
        <v>85075</v>
      </c>
      <c r="K256" s="76">
        <f t="shared" si="41"/>
        <v>28798</v>
      </c>
      <c r="L256" s="73">
        <v>495</v>
      </c>
      <c r="M256" s="73">
        <v>0</v>
      </c>
      <c r="N256" s="73">
        <f t="shared" si="56"/>
        <v>1234</v>
      </c>
      <c r="O256" s="76">
        <v>187</v>
      </c>
      <c r="P256" s="73">
        <v>5978</v>
      </c>
      <c r="Q256" s="73">
        <v>459</v>
      </c>
      <c r="R256" s="73">
        <f t="shared" si="54"/>
        <v>37151</v>
      </c>
      <c r="S256" s="73">
        <f t="shared" si="55"/>
        <v>122226</v>
      </c>
    </row>
    <row r="257" spans="1:19">
      <c r="A257" s="8">
        <f t="shared" si="43"/>
        <v>250</v>
      </c>
      <c r="B257" s="59">
        <v>45754</v>
      </c>
      <c r="C257" s="57" t="s">
        <v>245</v>
      </c>
      <c r="D257" s="18" t="s">
        <v>300</v>
      </c>
      <c r="E257" s="135" t="s">
        <v>0</v>
      </c>
      <c r="F257" s="6" t="s">
        <v>289</v>
      </c>
      <c r="G257" s="97">
        <v>36588</v>
      </c>
      <c r="H257" s="59">
        <v>46119</v>
      </c>
      <c r="I257" s="104">
        <v>640</v>
      </c>
      <c r="J257" s="73">
        <f t="shared" si="40"/>
        <v>37228</v>
      </c>
      <c r="K257" s="74">
        <f t="shared" si="41"/>
        <v>12602</v>
      </c>
      <c r="L257" s="75">
        <v>495</v>
      </c>
      <c r="M257" s="75">
        <v>0</v>
      </c>
      <c r="N257" s="75">
        <f t="shared" si="56"/>
        <v>540</v>
      </c>
      <c r="O257" s="74">
        <v>187</v>
      </c>
      <c r="P257" s="75">
        <v>4141</v>
      </c>
      <c r="Q257" s="75">
        <v>373</v>
      </c>
      <c r="R257" s="75">
        <f t="shared" si="54"/>
        <v>18338</v>
      </c>
      <c r="S257" s="75">
        <f t="shared" si="55"/>
        <v>55566</v>
      </c>
    </row>
    <row r="258" spans="1:19">
      <c r="A258" s="8">
        <f t="shared" si="43"/>
        <v>251</v>
      </c>
      <c r="B258" s="17">
        <v>45623</v>
      </c>
      <c r="C258" s="30" t="s">
        <v>245</v>
      </c>
      <c r="D258" s="14" t="s">
        <v>392</v>
      </c>
      <c r="E258" s="135" t="s">
        <v>0</v>
      </c>
      <c r="F258" s="5" t="s">
        <v>289</v>
      </c>
      <c r="G258" s="96">
        <v>36588</v>
      </c>
      <c r="H258" s="17"/>
      <c r="I258" s="103"/>
      <c r="J258" s="73">
        <f t="shared" si="40"/>
        <v>36588</v>
      </c>
      <c r="K258" s="74">
        <f t="shared" si="41"/>
        <v>12385</v>
      </c>
      <c r="L258" s="75">
        <v>495</v>
      </c>
      <c r="M258" s="75">
        <v>0</v>
      </c>
      <c r="N258" s="75">
        <f>ROUND(J258*0.0145,0)</f>
        <v>531</v>
      </c>
      <c r="O258" s="74">
        <v>187</v>
      </c>
      <c r="P258" s="75">
        <v>0</v>
      </c>
      <c r="Q258" s="75">
        <v>0</v>
      </c>
      <c r="R258" s="75">
        <f>K258+L258+M258+N258+O258+P258+Q258</f>
        <v>13598</v>
      </c>
      <c r="S258" s="75">
        <f>J258+R258</f>
        <v>50186</v>
      </c>
    </row>
    <row r="259" spans="1:19">
      <c r="A259" s="8">
        <f t="shared" si="43"/>
        <v>252</v>
      </c>
      <c r="B259" s="17">
        <v>45918</v>
      </c>
      <c r="C259" s="30" t="s">
        <v>245</v>
      </c>
      <c r="D259" s="37" t="s">
        <v>395</v>
      </c>
      <c r="E259" s="135" t="s">
        <v>0</v>
      </c>
      <c r="F259" s="5" t="s">
        <v>287</v>
      </c>
      <c r="G259" s="96">
        <v>38875</v>
      </c>
      <c r="H259" s="17">
        <v>46283</v>
      </c>
      <c r="I259" s="103">
        <v>191</v>
      </c>
      <c r="J259" s="73">
        <f t="shared" si="40"/>
        <v>39066</v>
      </c>
      <c r="K259" s="74">
        <f t="shared" si="41"/>
        <v>13224</v>
      </c>
      <c r="L259" s="75">
        <v>495</v>
      </c>
      <c r="M259" s="75">
        <v>0</v>
      </c>
      <c r="N259" s="75">
        <f>ROUND(J259*0.0145,0)</f>
        <v>566</v>
      </c>
      <c r="O259" s="74">
        <v>187</v>
      </c>
      <c r="P259" s="79">
        <v>21217</v>
      </c>
      <c r="Q259" s="79">
        <v>742</v>
      </c>
      <c r="R259" s="75">
        <f>K259+L259+M259+N259+O259+P259+Q259</f>
        <v>36431</v>
      </c>
      <c r="S259" s="75">
        <f>J259+R259</f>
        <v>75497</v>
      </c>
    </row>
    <row r="260" spans="1:19">
      <c r="A260" s="8">
        <f t="shared" si="43"/>
        <v>253</v>
      </c>
      <c r="B260" s="19">
        <v>45852</v>
      </c>
      <c r="C260" s="57" t="s">
        <v>285</v>
      </c>
      <c r="D260" s="18" t="s">
        <v>286</v>
      </c>
      <c r="E260" s="135" t="s">
        <v>0</v>
      </c>
      <c r="F260" s="6" t="s">
        <v>287</v>
      </c>
      <c r="G260" s="97">
        <v>38875</v>
      </c>
      <c r="H260" s="19">
        <v>45852</v>
      </c>
      <c r="I260" s="104">
        <v>572</v>
      </c>
      <c r="J260" s="73">
        <f t="shared" si="40"/>
        <v>39447</v>
      </c>
      <c r="K260" s="74">
        <f t="shared" si="41"/>
        <v>13353</v>
      </c>
      <c r="L260" s="75">
        <v>495</v>
      </c>
      <c r="M260" s="75">
        <v>0</v>
      </c>
      <c r="N260" s="75">
        <f t="shared" ref="N260:N279" si="57">+ROUND(J260*0.0145,0)</f>
        <v>572</v>
      </c>
      <c r="O260" s="74">
        <v>187</v>
      </c>
      <c r="P260" s="75">
        <v>5978</v>
      </c>
      <c r="Q260" s="75">
        <v>459</v>
      </c>
      <c r="R260" s="75">
        <f t="shared" ref="R260:R279" si="58">+K260+L260+M260+N260+O260+P260+Q260</f>
        <v>21044</v>
      </c>
      <c r="S260" s="75">
        <f t="shared" ref="S260:S279" si="59">+J260+R260</f>
        <v>60491</v>
      </c>
    </row>
    <row r="261" spans="1:19">
      <c r="A261" s="8">
        <f t="shared" si="43"/>
        <v>254</v>
      </c>
      <c r="B261" s="59">
        <v>45754</v>
      </c>
      <c r="C261" s="18" t="s">
        <v>285</v>
      </c>
      <c r="D261" s="57" t="s">
        <v>288</v>
      </c>
      <c r="E261" s="135" t="s">
        <v>0</v>
      </c>
      <c r="F261" s="6" t="s">
        <v>289</v>
      </c>
      <c r="G261" s="97">
        <v>36588</v>
      </c>
      <c r="H261" s="19">
        <v>46119</v>
      </c>
      <c r="I261" s="104">
        <v>640</v>
      </c>
      <c r="J261" s="73">
        <f t="shared" si="40"/>
        <v>37228</v>
      </c>
      <c r="K261" s="74">
        <f t="shared" si="41"/>
        <v>12602</v>
      </c>
      <c r="L261" s="75">
        <v>495</v>
      </c>
      <c r="M261" s="75">
        <v>0</v>
      </c>
      <c r="N261" s="75">
        <f t="shared" si="57"/>
        <v>540</v>
      </c>
      <c r="O261" s="74">
        <v>187</v>
      </c>
      <c r="P261" s="75">
        <v>8150</v>
      </c>
      <c r="Q261" s="75">
        <v>0</v>
      </c>
      <c r="R261" s="75">
        <f t="shared" si="58"/>
        <v>21974</v>
      </c>
      <c r="S261" s="75">
        <f t="shared" si="59"/>
        <v>59202</v>
      </c>
    </row>
    <row r="262" spans="1:19">
      <c r="A262" s="8">
        <f t="shared" si="43"/>
        <v>255</v>
      </c>
      <c r="B262" s="59">
        <v>45754</v>
      </c>
      <c r="C262" s="18" t="s">
        <v>285</v>
      </c>
      <c r="D262" s="50" t="s">
        <v>290</v>
      </c>
      <c r="E262" s="135" t="s">
        <v>0</v>
      </c>
      <c r="F262" s="6" t="s">
        <v>289</v>
      </c>
      <c r="G262" s="97">
        <v>36588</v>
      </c>
      <c r="H262" s="19">
        <v>46119</v>
      </c>
      <c r="I262" s="104">
        <v>640</v>
      </c>
      <c r="J262" s="73">
        <f t="shared" si="40"/>
        <v>37228</v>
      </c>
      <c r="K262" s="74">
        <f t="shared" si="41"/>
        <v>12602</v>
      </c>
      <c r="L262" s="75">
        <v>495</v>
      </c>
      <c r="M262" s="75">
        <v>0</v>
      </c>
      <c r="N262" s="75">
        <f t="shared" si="57"/>
        <v>540</v>
      </c>
      <c r="O262" s="74">
        <v>187</v>
      </c>
      <c r="P262" s="75">
        <v>8150</v>
      </c>
      <c r="Q262" s="75">
        <v>373</v>
      </c>
      <c r="R262" s="75">
        <f t="shared" si="58"/>
        <v>22347</v>
      </c>
      <c r="S262" s="75">
        <f t="shared" si="59"/>
        <v>59575</v>
      </c>
    </row>
    <row r="263" spans="1:19">
      <c r="A263" s="8">
        <f t="shared" si="43"/>
        <v>256</v>
      </c>
      <c r="B263" s="59">
        <v>45754</v>
      </c>
      <c r="C263" s="18" t="s">
        <v>285</v>
      </c>
      <c r="D263" s="18" t="s">
        <v>291</v>
      </c>
      <c r="E263" s="135" t="s">
        <v>0</v>
      </c>
      <c r="F263" s="6" t="s">
        <v>289</v>
      </c>
      <c r="G263" s="97">
        <v>36588</v>
      </c>
      <c r="H263" s="60">
        <v>46119</v>
      </c>
      <c r="I263" s="104">
        <v>640</v>
      </c>
      <c r="J263" s="73">
        <f t="shared" si="40"/>
        <v>37228</v>
      </c>
      <c r="K263" s="74">
        <f t="shared" si="41"/>
        <v>12602</v>
      </c>
      <c r="L263" s="75">
        <v>495</v>
      </c>
      <c r="M263" s="75">
        <v>0</v>
      </c>
      <c r="N263" s="75">
        <f t="shared" si="57"/>
        <v>540</v>
      </c>
      <c r="O263" s="74">
        <v>187</v>
      </c>
      <c r="P263" s="75">
        <v>0</v>
      </c>
      <c r="Q263" s="75">
        <v>0</v>
      </c>
      <c r="R263" s="75">
        <f t="shared" si="58"/>
        <v>13824</v>
      </c>
      <c r="S263" s="75">
        <f t="shared" si="59"/>
        <v>51052</v>
      </c>
    </row>
    <row r="264" spans="1:19">
      <c r="A264" s="8">
        <f t="shared" si="43"/>
        <v>257</v>
      </c>
      <c r="B264" s="19">
        <v>45852</v>
      </c>
      <c r="C264" s="18" t="s">
        <v>285</v>
      </c>
      <c r="D264" s="18" t="s">
        <v>292</v>
      </c>
      <c r="E264" s="135" t="s">
        <v>0</v>
      </c>
      <c r="F264" s="6" t="s">
        <v>293</v>
      </c>
      <c r="G264" s="97">
        <v>49396</v>
      </c>
      <c r="H264" s="19">
        <v>46401</v>
      </c>
      <c r="I264" s="104">
        <v>0</v>
      </c>
      <c r="J264" s="73">
        <f t="shared" ref="J264:J327" si="60">G264+I264</f>
        <v>49396</v>
      </c>
      <c r="K264" s="76">
        <f t="shared" ref="K264:K327" si="61">+ROUND((J264*0.3385),0)</f>
        <v>16721</v>
      </c>
      <c r="L264" s="73">
        <v>495</v>
      </c>
      <c r="M264" s="73">
        <v>0</v>
      </c>
      <c r="N264" s="73">
        <f t="shared" si="57"/>
        <v>716</v>
      </c>
      <c r="O264" s="76">
        <v>187</v>
      </c>
      <c r="P264" s="73">
        <v>5978</v>
      </c>
      <c r="Q264" s="73">
        <v>459</v>
      </c>
      <c r="R264" s="73">
        <f t="shared" si="58"/>
        <v>24556</v>
      </c>
      <c r="S264" s="73">
        <f t="shared" si="59"/>
        <v>73952</v>
      </c>
    </row>
    <row r="265" spans="1:19">
      <c r="A265" s="8">
        <f t="shared" si="43"/>
        <v>258</v>
      </c>
      <c r="B265" s="19">
        <v>45852</v>
      </c>
      <c r="C265" s="18" t="s">
        <v>285</v>
      </c>
      <c r="D265" s="50" t="s">
        <v>294</v>
      </c>
      <c r="E265" s="135" t="s">
        <v>0</v>
      </c>
      <c r="F265" s="6" t="s">
        <v>289</v>
      </c>
      <c r="G265" s="97">
        <v>36588</v>
      </c>
      <c r="H265" s="19">
        <v>46217</v>
      </c>
      <c r="I265" s="104">
        <v>572</v>
      </c>
      <c r="J265" s="73">
        <f t="shared" si="60"/>
        <v>37160</v>
      </c>
      <c r="K265" s="74">
        <f t="shared" si="61"/>
        <v>12579</v>
      </c>
      <c r="L265" s="75">
        <v>495</v>
      </c>
      <c r="M265" s="75">
        <v>0</v>
      </c>
      <c r="N265" s="75">
        <f t="shared" si="57"/>
        <v>539</v>
      </c>
      <c r="O265" s="74">
        <v>187</v>
      </c>
      <c r="P265" s="75">
        <v>0</v>
      </c>
      <c r="Q265" s="75">
        <v>0</v>
      </c>
      <c r="R265" s="75">
        <f t="shared" si="58"/>
        <v>13800</v>
      </c>
      <c r="S265" s="75">
        <f t="shared" si="59"/>
        <v>50960</v>
      </c>
    </row>
    <row r="266" spans="1:19">
      <c r="A266" s="8">
        <f t="shared" ref="A266:A329" si="62">A265+1</f>
        <v>259</v>
      </c>
      <c r="B266" s="19">
        <v>45852</v>
      </c>
      <c r="C266" s="18" t="s">
        <v>285</v>
      </c>
      <c r="D266" s="18" t="s">
        <v>295</v>
      </c>
      <c r="E266" s="135" t="s">
        <v>0</v>
      </c>
      <c r="F266" s="6" t="s">
        <v>289</v>
      </c>
      <c r="G266" s="97">
        <v>36588</v>
      </c>
      <c r="H266" s="19">
        <v>46217</v>
      </c>
      <c r="I266" s="104">
        <v>572</v>
      </c>
      <c r="J266" s="73">
        <f t="shared" si="60"/>
        <v>37160</v>
      </c>
      <c r="K266" s="74">
        <f t="shared" si="61"/>
        <v>12579</v>
      </c>
      <c r="L266" s="75">
        <v>495</v>
      </c>
      <c r="M266" s="75">
        <v>0</v>
      </c>
      <c r="N266" s="75">
        <f t="shared" si="57"/>
        <v>539</v>
      </c>
      <c r="O266" s="74">
        <v>187</v>
      </c>
      <c r="P266" s="75">
        <v>9794</v>
      </c>
      <c r="Q266" s="75">
        <v>459</v>
      </c>
      <c r="R266" s="75">
        <f t="shared" si="58"/>
        <v>24053</v>
      </c>
      <c r="S266" s="75">
        <f t="shared" si="59"/>
        <v>61213</v>
      </c>
    </row>
    <row r="267" spans="1:19">
      <c r="A267" s="8">
        <f t="shared" si="62"/>
        <v>260</v>
      </c>
      <c r="B267" s="59">
        <v>45754</v>
      </c>
      <c r="C267" s="18" t="s">
        <v>285</v>
      </c>
      <c r="D267" s="50" t="s">
        <v>296</v>
      </c>
      <c r="E267" s="135" t="s">
        <v>0</v>
      </c>
      <c r="F267" s="6" t="s">
        <v>289</v>
      </c>
      <c r="G267" s="97">
        <v>36588</v>
      </c>
      <c r="H267" s="19">
        <v>46119</v>
      </c>
      <c r="I267" s="104">
        <v>640</v>
      </c>
      <c r="J267" s="73">
        <f t="shared" si="60"/>
        <v>37228</v>
      </c>
      <c r="K267" s="74">
        <f t="shared" si="61"/>
        <v>12602</v>
      </c>
      <c r="L267" s="75">
        <v>495</v>
      </c>
      <c r="M267" s="75">
        <v>0</v>
      </c>
      <c r="N267" s="75">
        <f t="shared" si="57"/>
        <v>540</v>
      </c>
      <c r="O267" s="74">
        <v>187</v>
      </c>
      <c r="P267" s="75">
        <v>8150</v>
      </c>
      <c r="Q267" s="75">
        <v>373</v>
      </c>
      <c r="R267" s="75">
        <f t="shared" si="58"/>
        <v>22347</v>
      </c>
      <c r="S267" s="75">
        <f t="shared" si="59"/>
        <v>59575</v>
      </c>
    </row>
    <row r="268" spans="1:19">
      <c r="A268" s="8">
        <f t="shared" si="62"/>
        <v>261</v>
      </c>
      <c r="B268" s="59">
        <v>45754</v>
      </c>
      <c r="C268" s="18" t="s">
        <v>285</v>
      </c>
      <c r="D268" s="50" t="s">
        <v>297</v>
      </c>
      <c r="E268" s="135" t="s">
        <v>0</v>
      </c>
      <c r="F268" s="6" t="s">
        <v>289</v>
      </c>
      <c r="G268" s="97">
        <v>36588</v>
      </c>
      <c r="H268" s="19">
        <v>46119</v>
      </c>
      <c r="I268" s="104">
        <v>640</v>
      </c>
      <c r="J268" s="73">
        <f t="shared" si="60"/>
        <v>37228</v>
      </c>
      <c r="K268" s="74">
        <f t="shared" si="61"/>
        <v>12602</v>
      </c>
      <c r="L268" s="75">
        <v>495</v>
      </c>
      <c r="M268" s="75">
        <v>0</v>
      </c>
      <c r="N268" s="75">
        <f t="shared" si="57"/>
        <v>540</v>
      </c>
      <c r="O268" s="74">
        <v>187</v>
      </c>
      <c r="P268" s="75">
        <v>0</v>
      </c>
      <c r="Q268" s="75">
        <v>0</v>
      </c>
      <c r="R268" s="75">
        <f t="shared" si="58"/>
        <v>13824</v>
      </c>
      <c r="S268" s="75">
        <f t="shared" si="59"/>
        <v>51052</v>
      </c>
    </row>
    <row r="269" spans="1:19">
      <c r="A269" s="8">
        <f t="shared" si="62"/>
        <v>262</v>
      </c>
      <c r="B269" s="59">
        <v>45754</v>
      </c>
      <c r="C269" s="61" t="s">
        <v>285</v>
      </c>
      <c r="D269" s="50" t="s">
        <v>298</v>
      </c>
      <c r="E269" s="135" t="s">
        <v>0</v>
      </c>
      <c r="F269" s="6" t="s">
        <v>289</v>
      </c>
      <c r="G269" s="97">
        <v>36588</v>
      </c>
      <c r="H269" s="59">
        <v>46119</v>
      </c>
      <c r="I269" s="104">
        <v>640</v>
      </c>
      <c r="J269" s="73">
        <f t="shared" si="60"/>
        <v>37228</v>
      </c>
      <c r="K269" s="74">
        <f t="shared" si="61"/>
        <v>12602</v>
      </c>
      <c r="L269" s="75">
        <v>495</v>
      </c>
      <c r="M269" s="75">
        <v>0</v>
      </c>
      <c r="N269" s="75">
        <f t="shared" si="57"/>
        <v>540</v>
      </c>
      <c r="O269" s="74">
        <v>187</v>
      </c>
      <c r="P269" s="75">
        <v>21217</v>
      </c>
      <c r="Q269" s="75">
        <v>742</v>
      </c>
      <c r="R269" s="75">
        <f t="shared" si="58"/>
        <v>35783</v>
      </c>
      <c r="S269" s="75">
        <f t="shared" si="59"/>
        <v>73011</v>
      </c>
    </row>
    <row r="270" spans="1:19">
      <c r="A270" s="8">
        <f t="shared" si="62"/>
        <v>263</v>
      </c>
      <c r="B270" s="59">
        <v>45918</v>
      </c>
      <c r="C270" s="18" t="s">
        <v>285</v>
      </c>
      <c r="D270" s="50" t="s">
        <v>513</v>
      </c>
      <c r="E270" s="135" t="s">
        <v>0</v>
      </c>
      <c r="F270" s="6" t="s">
        <v>289</v>
      </c>
      <c r="G270" s="97">
        <v>36588</v>
      </c>
      <c r="H270" s="59">
        <v>46283</v>
      </c>
      <c r="I270" s="104">
        <v>191</v>
      </c>
      <c r="J270" s="73">
        <f t="shared" si="60"/>
        <v>36779</v>
      </c>
      <c r="K270" s="74">
        <f t="shared" si="61"/>
        <v>12450</v>
      </c>
      <c r="L270" s="75">
        <v>495</v>
      </c>
      <c r="M270" s="75">
        <v>0</v>
      </c>
      <c r="N270" s="75">
        <f t="shared" si="57"/>
        <v>533</v>
      </c>
      <c r="O270" s="74">
        <v>187</v>
      </c>
      <c r="P270" s="75">
        <v>0</v>
      </c>
      <c r="Q270" s="75">
        <v>0</v>
      </c>
      <c r="R270" s="75">
        <f t="shared" si="58"/>
        <v>13665</v>
      </c>
      <c r="S270" s="75">
        <f t="shared" si="59"/>
        <v>50444</v>
      </c>
    </row>
    <row r="271" spans="1:19">
      <c r="A271" s="8">
        <f t="shared" si="62"/>
        <v>264</v>
      </c>
      <c r="B271" s="59">
        <v>45754</v>
      </c>
      <c r="C271" s="18" t="s">
        <v>285</v>
      </c>
      <c r="D271" s="50" t="s">
        <v>299</v>
      </c>
      <c r="E271" s="135" t="s">
        <v>0</v>
      </c>
      <c r="F271" s="6" t="s">
        <v>289</v>
      </c>
      <c r="G271" s="97">
        <v>36588</v>
      </c>
      <c r="H271" s="59">
        <v>46119</v>
      </c>
      <c r="I271" s="104">
        <v>640</v>
      </c>
      <c r="J271" s="73">
        <f t="shared" si="60"/>
        <v>37228</v>
      </c>
      <c r="K271" s="74">
        <f t="shared" si="61"/>
        <v>12602</v>
      </c>
      <c r="L271" s="75">
        <v>495</v>
      </c>
      <c r="M271" s="75">
        <v>0</v>
      </c>
      <c r="N271" s="75">
        <f t="shared" si="57"/>
        <v>540</v>
      </c>
      <c r="O271" s="74">
        <v>187</v>
      </c>
      <c r="P271" s="75">
        <v>0</v>
      </c>
      <c r="Q271" s="75">
        <v>0</v>
      </c>
      <c r="R271" s="75">
        <f t="shared" si="58"/>
        <v>13824</v>
      </c>
      <c r="S271" s="75">
        <f t="shared" si="59"/>
        <v>51052</v>
      </c>
    </row>
    <row r="272" spans="1:19">
      <c r="A272" s="8">
        <f t="shared" si="62"/>
        <v>265</v>
      </c>
      <c r="B272" s="59">
        <v>45754</v>
      </c>
      <c r="C272" s="18" t="s">
        <v>285</v>
      </c>
      <c r="D272" s="50" t="s">
        <v>301</v>
      </c>
      <c r="E272" s="135" t="s">
        <v>0</v>
      </c>
      <c r="F272" s="6" t="s">
        <v>289</v>
      </c>
      <c r="G272" s="97">
        <v>36588</v>
      </c>
      <c r="H272" s="59">
        <v>46119</v>
      </c>
      <c r="I272" s="104">
        <v>640</v>
      </c>
      <c r="J272" s="73">
        <f t="shared" si="60"/>
        <v>37228</v>
      </c>
      <c r="K272" s="74">
        <f t="shared" si="61"/>
        <v>12602</v>
      </c>
      <c r="L272" s="75">
        <v>495</v>
      </c>
      <c r="M272" s="75">
        <v>0</v>
      </c>
      <c r="N272" s="75">
        <f t="shared" si="57"/>
        <v>540</v>
      </c>
      <c r="O272" s="74">
        <v>187</v>
      </c>
      <c r="P272" s="75">
        <v>0</v>
      </c>
      <c r="Q272" s="75">
        <v>0</v>
      </c>
      <c r="R272" s="75">
        <f t="shared" si="58"/>
        <v>13824</v>
      </c>
      <c r="S272" s="75">
        <f t="shared" si="59"/>
        <v>51052</v>
      </c>
    </row>
    <row r="273" spans="1:19">
      <c r="A273" s="8">
        <f t="shared" si="62"/>
        <v>266</v>
      </c>
      <c r="B273" s="59">
        <v>45754</v>
      </c>
      <c r="C273" s="18" t="s">
        <v>285</v>
      </c>
      <c r="D273" s="50" t="s">
        <v>302</v>
      </c>
      <c r="E273" s="135" t="s">
        <v>0</v>
      </c>
      <c r="F273" s="6" t="s">
        <v>289</v>
      </c>
      <c r="G273" s="97">
        <v>36588</v>
      </c>
      <c r="H273" s="59">
        <v>46119</v>
      </c>
      <c r="I273" s="104">
        <v>640</v>
      </c>
      <c r="J273" s="73">
        <f t="shared" si="60"/>
        <v>37228</v>
      </c>
      <c r="K273" s="74">
        <f t="shared" si="61"/>
        <v>12602</v>
      </c>
      <c r="L273" s="75">
        <v>495</v>
      </c>
      <c r="M273" s="75">
        <v>0</v>
      </c>
      <c r="N273" s="75">
        <f t="shared" si="57"/>
        <v>540</v>
      </c>
      <c r="O273" s="74">
        <v>187</v>
      </c>
      <c r="P273" s="75">
        <v>8150</v>
      </c>
      <c r="Q273" s="75">
        <v>373</v>
      </c>
      <c r="R273" s="75">
        <f t="shared" si="58"/>
        <v>22347</v>
      </c>
      <c r="S273" s="75">
        <f t="shared" si="59"/>
        <v>59575</v>
      </c>
    </row>
    <row r="274" spans="1:19">
      <c r="A274" s="8">
        <f t="shared" si="62"/>
        <v>267</v>
      </c>
      <c r="B274" s="19">
        <v>45852</v>
      </c>
      <c r="C274" s="18" t="s">
        <v>285</v>
      </c>
      <c r="D274" s="50" t="s">
        <v>303</v>
      </c>
      <c r="E274" s="135" t="s">
        <v>0</v>
      </c>
      <c r="F274" s="6" t="s">
        <v>289</v>
      </c>
      <c r="G274" s="97">
        <v>36588</v>
      </c>
      <c r="H274" s="59">
        <v>46217</v>
      </c>
      <c r="I274" s="104">
        <v>572</v>
      </c>
      <c r="J274" s="73">
        <f t="shared" si="60"/>
        <v>37160</v>
      </c>
      <c r="K274" s="74">
        <f t="shared" si="61"/>
        <v>12579</v>
      </c>
      <c r="L274" s="75">
        <v>495</v>
      </c>
      <c r="M274" s="75">
        <v>0</v>
      </c>
      <c r="N274" s="75">
        <f t="shared" si="57"/>
        <v>539</v>
      </c>
      <c r="O274" s="74">
        <v>187</v>
      </c>
      <c r="P274" s="75">
        <v>21217</v>
      </c>
      <c r="Q274" s="75">
        <v>742</v>
      </c>
      <c r="R274" s="75">
        <f t="shared" si="58"/>
        <v>35759</v>
      </c>
      <c r="S274" s="75">
        <f t="shared" si="59"/>
        <v>72919</v>
      </c>
    </row>
    <row r="275" spans="1:19">
      <c r="A275" s="8">
        <f t="shared" si="62"/>
        <v>268</v>
      </c>
      <c r="B275" s="19">
        <v>45852</v>
      </c>
      <c r="C275" s="18" t="s">
        <v>285</v>
      </c>
      <c r="D275" s="50" t="s">
        <v>304</v>
      </c>
      <c r="E275" s="135" t="s">
        <v>0</v>
      </c>
      <c r="F275" s="6" t="s">
        <v>289</v>
      </c>
      <c r="G275" s="97">
        <v>36588</v>
      </c>
      <c r="H275" s="62">
        <v>46217</v>
      </c>
      <c r="I275" s="104">
        <v>572</v>
      </c>
      <c r="J275" s="73">
        <f t="shared" si="60"/>
        <v>37160</v>
      </c>
      <c r="K275" s="74">
        <f t="shared" si="61"/>
        <v>12579</v>
      </c>
      <c r="L275" s="75">
        <v>495</v>
      </c>
      <c r="M275" s="75">
        <v>0</v>
      </c>
      <c r="N275" s="75">
        <f t="shared" si="57"/>
        <v>539</v>
      </c>
      <c r="O275" s="74">
        <v>187</v>
      </c>
      <c r="P275" s="75">
        <v>21217</v>
      </c>
      <c r="Q275" s="75">
        <v>742</v>
      </c>
      <c r="R275" s="75">
        <f t="shared" si="58"/>
        <v>35759</v>
      </c>
      <c r="S275" s="75">
        <f t="shared" si="59"/>
        <v>72919</v>
      </c>
    </row>
    <row r="276" spans="1:19">
      <c r="A276" s="8">
        <f t="shared" si="62"/>
        <v>269</v>
      </c>
      <c r="B276" s="59">
        <v>45754</v>
      </c>
      <c r="C276" s="22" t="s">
        <v>285</v>
      </c>
      <c r="D276" s="22" t="s">
        <v>583</v>
      </c>
      <c r="E276" s="135" t="s">
        <v>0</v>
      </c>
      <c r="F276" s="12" t="s">
        <v>584</v>
      </c>
      <c r="G276" s="99">
        <v>60851</v>
      </c>
      <c r="H276" s="23">
        <v>46484</v>
      </c>
      <c r="I276" s="99">
        <v>0</v>
      </c>
      <c r="J276" s="73">
        <f t="shared" si="60"/>
        <v>60851</v>
      </c>
      <c r="K276" s="85">
        <f t="shared" si="61"/>
        <v>20598</v>
      </c>
      <c r="L276" s="85">
        <v>495</v>
      </c>
      <c r="M276" s="85">
        <v>0</v>
      </c>
      <c r="N276" s="85">
        <f t="shared" si="57"/>
        <v>882</v>
      </c>
      <c r="O276" s="85">
        <v>187</v>
      </c>
      <c r="P276" s="85">
        <v>8150</v>
      </c>
      <c r="Q276" s="85">
        <v>373</v>
      </c>
      <c r="R276" s="85">
        <f t="shared" si="58"/>
        <v>30685</v>
      </c>
      <c r="S276" s="85">
        <f t="shared" si="59"/>
        <v>91536</v>
      </c>
    </row>
    <row r="277" spans="1:19">
      <c r="A277" s="8">
        <f t="shared" si="62"/>
        <v>270</v>
      </c>
      <c r="B277" s="19">
        <v>45852</v>
      </c>
      <c r="C277" s="22" t="s">
        <v>305</v>
      </c>
      <c r="D277" s="22" t="s">
        <v>306</v>
      </c>
      <c r="E277" s="135" t="s">
        <v>0</v>
      </c>
      <c r="F277" s="12" t="s">
        <v>289</v>
      </c>
      <c r="G277" s="99">
        <v>36588</v>
      </c>
      <c r="H277" s="51">
        <v>46217</v>
      </c>
      <c r="I277" s="99">
        <v>572</v>
      </c>
      <c r="J277" s="73">
        <f t="shared" si="60"/>
        <v>37160</v>
      </c>
      <c r="K277" s="85">
        <f t="shared" si="61"/>
        <v>12579</v>
      </c>
      <c r="L277" s="85">
        <v>495</v>
      </c>
      <c r="M277" s="85">
        <v>0</v>
      </c>
      <c r="N277" s="85">
        <f t="shared" si="57"/>
        <v>539</v>
      </c>
      <c r="O277" s="85">
        <v>187</v>
      </c>
      <c r="P277" s="85">
        <v>21217</v>
      </c>
      <c r="Q277" s="85">
        <v>742</v>
      </c>
      <c r="R277" s="85">
        <f t="shared" si="58"/>
        <v>35759</v>
      </c>
      <c r="S277" s="85">
        <f t="shared" si="59"/>
        <v>72919</v>
      </c>
    </row>
    <row r="278" spans="1:19">
      <c r="A278" s="8">
        <f t="shared" si="62"/>
        <v>271</v>
      </c>
      <c r="B278" s="19">
        <v>45852</v>
      </c>
      <c r="C278" s="18" t="s">
        <v>305</v>
      </c>
      <c r="D278" s="50" t="s">
        <v>307</v>
      </c>
      <c r="E278" s="135" t="s">
        <v>0</v>
      </c>
      <c r="F278" s="6" t="s">
        <v>502</v>
      </c>
      <c r="G278" s="97">
        <v>41163</v>
      </c>
      <c r="H278" s="59">
        <v>46217</v>
      </c>
      <c r="I278" s="104">
        <v>572</v>
      </c>
      <c r="J278" s="73">
        <f t="shared" si="60"/>
        <v>41735</v>
      </c>
      <c r="K278" s="74">
        <f t="shared" si="61"/>
        <v>14127</v>
      </c>
      <c r="L278" s="75">
        <v>495</v>
      </c>
      <c r="M278" s="75">
        <v>0</v>
      </c>
      <c r="N278" s="75">
        <f t="shared" si="57"/>
        <v>605</v>
      </c>
      <c r="O278" s="74">
        <v>187</v>
      </c>
      <c r="P278" s="75">
        <v>12977</v>
      </c>
      <c r="Q278" s="75">
        <v>459</v>
      </c>
      <c r="R278" s="75">
        <f t="shared" si="58"/>
        <v>28850</v>
      </c>
      <c r="S278" s="75">
        <f t="shared" si="59"/>
        <v>70585</v>
      </c>
    </row>
    <row r="279" spans="1:19">
      <c r="A279" s="8">
        <f t="shared" si="62"/>
        <v>272</v>
      </c>
      <c r="B279" s="59">
        <v>45918</v>
      </c>
      <c r="C279" s="22" t="s">
        <v>305</v>
      </c>
      <c r="D279" s="22" t="s">
        <v>514</v>
      </c>
      <c r="E279" s="135" t="s">
        <v>0</v>
      </c>
      <c r="F279" s="12" t="s">
        <v>289</v>
      </c>
      <c r="G279" s="99">
        <v>36588</v>
      </c>
      <c r="H279" s="51">
        <v>46283</v>
      </c>
      <c r="I279" s="99">
        <v>191</v>
      </c>
      <c r="J279" s="73">
        <f t="shared" si="60"/>
        <v>36779</v>
      </c>
      <c r="K279" s="85">
        <f t="shared" si="61"/>
        <v>12450</v>
      </c>
      <c r="L279" s="85">
        <v>495</v>
      </c>
      <c r="M279" s="85">
        <v>0</v>
      </c>
      <c r="N279" s="85">
        <f t="shared" si="57"/>
        <v>533</v>
      </c>
      <c r="O279" s="85">
        <v>187</v>
      </c>
      <c r="P279" s="85">
        <v>0</v>
      </c>
      <c r="Q279" s="85">
        <v>0</v>
      </c>
      <c r="R279" s="85">
        <f t="shared" si="58"/>
        <v>13665</v>
      </c>
      <c r="S279" s="85">
        <f t="shared" si="59"/>
        <v>50444</v>
      </c>
    </row>
    <row r="280" spans="1:19">
      <c r="A280" s="8">
        <f t="shared" si="62"/>
        <v>273</v>
      </c>
      <c r="B280" s="21">
        <v>45271</v>
      </c>
      <c r="C280" s="20" t="s">
        <v>435</v>
      </c>
      <c r="D280" s="20" t="s">
        <v>436</v>
      </c>
      <c r="E280" s="135" t="s">
        <v>0</v>
      </c>
      <c r="F280" s="11" t="s">
        <v>371</v>
      </c>
      <c r="G280" s="102">
        <v>34853</v>
      </c>
      <c r="H280" s="21">
        <v>46367</v>
      </c>
      <c r="I280" s="102">
        <v>0</v>
      </c>
      <c r="J280" s="73">
        <f t="shared" si="60"/>
        <v>34853</v>
      </c>
      <c r="K280" s="83">
        <f t="shared" si="61"/>
        <v>11798</v>
      </c>
      <c r="L280" s="83">
        <v>495</v>
      </c>
      <c r="M280" s="83">
        <v>0</v>
      </c>
      <c r="N280" s="83">
        <f>ROUND(J280*0.0145,0)</f>
        <v>505</v>
      </c>
      <c r="O280" s="83">
        <v>187</v>
      </c>
      <c r="P280" s="83">
        <v>12977</v>
      </c>
      <c r="Q280" s="83">
        <v>459</v>
      </c>
      <c r="R280" s="83">
        <f>K280+L280+M280+N280+O280+P280+Q280</f>
        <v>26421</v>
      </c>
      <c r="S280" s="83">
        <f>J280+R280</f>
        <v>61274</v>
      </c>
    </row>
    <row r="281" spans="1:19">
      <c r="A281" s="8">
        <f t="shared" si="62"/>
        <v>274</v>
      </c>
      <c r="B281" s="21">
        <v>45264</v>
      </c>
      <c r="C281" s="20" t="s">
        <v>435</v>
      </c>
      <c r="D281" s="20" t="s">
        <v>437</v>
      </c>
      <c r="E281" s="135" t="s">
        <v>0</v>
      </c>
      <c r="F281" s="11" t="s">
        <v>371</v>
      </c>
      <c r="G281" s="102">
        <v>34853</v>
      </c>
      <c r="H281" s="21">
        <v>46360</v>
      </c>
      <c r="I281" s="102">
        <v>0</v>
      </c>
      <c r="J281" s="73">
        <f t="shared" si="60"/>
        <v>34853</v>
      </c>
      <c r="K281" s="83">
        <f t="shared" si="61"/>
        <v>11798</v>
      </c>
      <c r="L281" s="83">
        <v>495</v>
      </c>
      <c r="M281" s="83">
        <v>0</v>
      </c>
      <c r="N281" s="83">
        <f>ROUND(J281*0.0145,0)</f>
        <v>505</v>
      </c>
      <c r="O281" s="83">
        <v>187</v>
      </c>
      <c r="P281" s="83">
        <v>0</v>
      </c>
      <c r="Q281" s="83">
        <v>0</v>
      </c>
      <c r="R281" s="83">
        <f>K281+L281+M281+N281+O281+P281+Q281</f>
        <v>12985</v>
      </c>
      <c r="S281" s="83">
        <f>J281+R281</f>
        <v>47838</v>
      </c>
    </row>
    <row r="282" spans="1:19">
      <c r="A282" s="8">
        <f t="shared" si="62"/>
        <v>275</v>
      </c>
      <c r="B282" s="21">
        <v>45712</v>
      </c>
      <c r="C282" s="20" t="s">
        <v>435</v>
      </c>
      <c r="D282" s="20" t="s">
        <v>438</v>
      </c>
      <c r="E282" s="135" t="s">
        <v>0</v>
      </c>
      <c r="F282" s="11" t="s">
        <v>338</v>
      </c>
      <c r="G282" s="102">
        <v>33581</v>
      </c>
      <c r="H282" s="24">
        <v>46442</v>
      </c>
      <c r="I282" s="102">
        <v>0</v>
      </c>
      <c r="J282" s="73">
        <f t="shared" si="60"/>
        <v>33581</v>
      </c>
      <c r="K282" s="83">
        <f t="shared" si="61"/>
        <v>11367</v>
      </c>
      <c r="L282" s="83">
        <v>495</v>
      </c>
      <c r="M282" s="83">
        <v>0</v>
      </c>
      <c r="N282" s="83">
        <f>ROUND(J282*0.0145,0)</f>
        <v>487</v>
      </c>
      <c r="O282" s="83">
        <v>187</v>
      </c>
      <c r="P282" s="83">
        <v>0</v>
      </c>
      <c r="Q282" s="83">
        <v>0</v>
      </c>
      <c r="R282" s="83">
        <f>K282+L282+M282+N282+O282+P282+Q282</f>
        <v>12536</v>
      </c>
      <c r="S282" s="83">
        <f>J282+R282</f>
        <v>46117</v>
      </c>
    </row>
    <row r="283" spans="1:19">
      <c r="A283" s="8">
        <f t="shared" si="62"/>
        <v>276</v>
      </c>
      <c r="B283" s="21">
        <v>45726</v>
      </c>
      <c r="C283" s="20" t="s">
        <v>435</v>
      </c>
      <c r="D283" s="20" t="s">
        <v>439</v>
      </c>
      <c r="E283" s="135" t="s">
        <v>0</v>
      </c>
      <c r="F283" s="11" t="s">
        <v>56</v>
      </c>
      <c r="G283" s="102">
        <v>32355</v>
      </c>
      <c r="H283" s="21">
        <v>46091</v>
      </c>
      <c r="I283" s="102">
        <v>661</v>
      </c>
      <c r="J283" s="73">
        <f t="shared" si="60"/>
        <v>33016</v>
      </c>
      <c r="K283" s="83">
        <f t="shared" si="61"/>
        <v>11176</v>
      </c>
      <c r="L283" s="83">
        <v>495</v>
      </c>
      <c r="M283" s="83">
        <v>0</v>
      </c>
      <c r="N283" s="83">
        <f>ROUND(J283*0.0145,0)</f>
        <v>479</v>
      </c>
      <c r="O283" s="83">
        <v>187</v>
      </c>
      <c r="P283" s="83">
        <v>21217</v>
      </c>
      <c r="Q283" s="83">
        <v>0</v>
      </c>
      <c r="R283" s="83">
        <f>K283+L283+M283+N283+O283+P283+Q283</f>
        <v>33554</v>
      </c>
      <c r="S283" s="83">
        <f>J283+R283</f>
        <v>66570</v>
      </c>
    </row>
    <row r="284" spans="1:19">
      <c r="A284" s="8">
        <f t="shared" si="62"/>
        <v>277</v>
      </c>
      <c r="B284" s="21">
        <v>45719</v>
      </c>
      <c r="C284" s="25" t="s">
        <v>435</v>
      </c>
      <c r="D284" s="26" t="s">
        <v>447</v>
      </c>
      <c r="E284" s="135" t="s">
        <v>0</v>
      </c>
      <c r="F284" s="11" t="s">
        <v>389</v>
      </c>
      <c r="G284" s="102">
        <v>32355</v>
      </c>
      <c r="H284" s="27">
        <v>46084</v>
      </c>
      <c r="I284" s="102">
        <v>1327</v>
      </c>
      <c r="J284" s="73">
        <f t="shared" si="60"/>
        <v>33682</v>
      </c>
      <c r="K284" s="83">
        <f t="shared" si="61"/>
        <v>11401</v>
      </c>
      <c r="L284" s="83">
        <v>495</v>
      </c>
      <c r="M284" s="83">
        <v>0</v>
      </c>
      <c r="N284" s="83">
        <f>ROUND(J284*0.0145,0)</f>
        <v>488</v>
      </c>
      <c r="O284" s="83">
        <v>187</v>
      </c>
      <c r="P284" s="83">
        <v>5978</v>
      </c>
      <c r="Q284" s="83">
        <v>459</v>
      </c>
      <c r="R284" s="83">
        <f>K284+L284+M284+N284+O284+P284+Q284</f>
        <v>19008</v>
      </c>
      <c r="S284" s="83">
        <f>J284+R284</f>
        <v>52690</v>
      </c>
    </row>
    <row r="285" spans="1:19">
      <c r="A285" s="8">
        <f t="shared" si="62"/>
        <v>278</v>
      </c>
      <c r="B285" s="21" t="s">
        <v>535</v>
      </c>
      <c r="C285" s="28" t="s">
        <v>435</v>
      </c>
      <c r="D285" s="63" t="s">
        <v>451</v>
      </c>
      <c r="E285" s="132" t="s">
        <v>585</v>
      </c>
      <c r="F285" s="11" t="s">
        <v>452</v>
      </c>
      <c r="G285" s="102">
        <v>41727</v>
      </c>
      <c r="H285" s="21" t="s">
        <v>453</v>
      </c>
      <c r="I285" s="102">
        <v>365</v>
      </c>
      <c r="J285" s="73">
        <f t="shared" si="60"/>
        <v>42092</v>
      </c>
      <c r="K285" s="83">
        <f t="shared" si="61"/>
        <v>14248</v>
      </c>
      <c r="L285" s="83">
        <v>495</v>
      </c>
      <c r="M285" s="83">
        <v>0</v>
      </c>
      <c r="N285" s="83">
        <f>+ROUND((J285*0.0145),0)</f>
        <v>610</v>
      </c>
      <c r="O285" s="83">
        <v>187</v>
      </c>
      <c r="P285" s="83">
        <v>0</v>
      </c>
      <c r="Q285" s="83">
        <v>0</v>
      </c>
      <c r="R285" s="83">
        <f>+K285+L285+M285+N285+O285+P285+Q285</f>
        <v>15540</v>
      </c>
      <c r="S285" s="83">
        <f>+J285+R285</f>
        <v>57632</v>
      </c>
    </row>
    <row r="286" spans="1:19">
      <c r="A286" s="8">
        <f t="shared" si="62"/>
        <v>279</v>
      </c>
      <c r="B286" s="21">
        <v>45258</v>
      </c>
      <c r="C286" s="20" t="s">
        <v>431</v>
      </c>
      <c r="D286" s="20" t="s">
        <v>432</v>
      </c>
      <c r="E286" s="135" t="s">
        <v>0</v>
      </c>
      <c r="F286" s="11" t="s">
        <v>371</v>
      </c>
      <c r="G286" s="102">
        <v>34853</v>
      </c>
      <c r="H286" s="21">
        <v>46354</v>
      </c>
      <c r="I286" s="102">
        <v>0</v>
      </c>
      <c r="J286" s="73">
        <f t="shared" si="60"/>
        <v>34853</v>
      </c>
      <c r="K286" s="85">
        <f t="shared" si="61"/>
        <v>11798</v>
      </c>
      <c r="L286" s="85">
        <v>495</v>
      </c>
      <c r="M286" s="85">
        <v>0</v>
      </c>
      <c r="N286" s="85">
        <f>ROUND(J286*0.0145,0)</f>
        <v>505</v>
      </c>
      <c r="O286" s="85">
        <v>187</v>
      </c>
      <c r="P286" s="85">
        <v>0</v>
      </c>
      <c r="Q286" s="85">
        <v>0</v>
      </c>
      <c r="R286" s="85">
        <f>K286+L286+M286+N286+O286+P286+Q286</f>
        <v>12985</v>
      </c>
      <c r="S286" s="85">
        <f>J286+R286</f>
        <v>47838</v>
      </c>
    </row>
    <row r="287" spans="1:19">
      <c r="A287" s="8">
        <f t="shared" si="62"/>
        <v>280</v>
      </c>
      <c r="B287" s="21">
        <v>43102</v>
      </c>
      <c r="C287" s="20" t="s">
        <v>431</v>
      </c>
      <c r="D287" s="28" t="s">
        <v>433</v>
      </c>
      <c r="E287" s="135" t="s">
        <v>0</v>
      </c>
      <c r="F287" s="11" t="s">
        <v>434</v>
      </c>
      <c r="G287" s="102">
        <v>36173</v>
      </c>
      <c r="H287" s="21">
        <v>46221</v>
      </c>
      <c r="I287" s="102">
        <v>317</v>
      </c>
      <c r="J287" s="73">
        <f t="shared" si="60"/>
        <v>36490</v>
      </c>
      <c r="K287" s="83">
        <f t="shared" si="61"/>
        <v>12352</v>
      </c>
      <c r="L287" s="83">
        <v>495</v>
      </c>
      <c r="M287" s="83">
        <v>0</v>
      </c>
      <c r="N287" s="83">
        <f>ROUND(J287*0.0145,0)</f>
        <v>529</v>
      </c>
      <c r="O287" s="83">
        <v>187</v>
      </c>
      <c r="P287" s="83">
        <v>8150</v>
      </c>
      <c r="Q287" s="83">
        <v>373</v>
      </c>
      <c r="R287" s="83">
        <f>K287+L287+M287+N287+O287+P287+Q287</f>
        <v>22086</v>
      </c>
      <c r="S287" s="83">
        <f>J287+R287</f>
        <v>58576</v>
      </c>
    </row>
    <row r="288" spans="1:19">
      <c r="A288" s="8">
        <f t="shared" si="62"/>
        <v>281</v>
      </c>
      <c r="B288" s="44" t="s">
        <v>537</v>
      </c>
      <c r="C288" s="28" t="s">
        <v>449</v>
      </c>
      <c r="D288" s="63" t="s">
        <v>450</v>
      </c>
      <c r="E288" s="132" t="s">
        <v>585</v>
      </c>
      <c r="F288" s="11" t="s">
        <v>360</v>
      </c>
      <c r="G288" s="102">
        <v>43608</v>
      </c>
      <c r="H288" s="21">
        <v>46402</v>
      </c>
      <c r="I288" s="102">
        <v>0</v>
      </c>
      <c r="J288" s="73">
        <f t="shared" si="60"/>
        <v>43608</v>
      </c>
      <c r="K288" s="83">
        <f t="shared" si="61"/>
        <v>14761</v>
      </c>
      <c r="L288" s="83">
        <v>495</v>
      </c>
      <c r="M288" s="83">
        <v>0</v>
      </c>
      <c r="N288" s="83">
        <f>+ROUND((J288*0.0145),0)</f>
        <v>632</v>
      </c>
      <c r="O288" s="83">
        <v>187</v>
      </c>
      <c r="P288" s="83">
        <v>4141</v>
      </c>
      <c r="Q288" s="83">
        <v>373</v>
      </c>
      <c r="R288" s="83">
        <f t="shared" ref="R288:R302" si="63">+K288+L288+M288+N288+O288+P288+Q288</f>
        <v>20589</v>
      </c>
      <c r="S288" s="83">
        <f t="shared" ref="S288:S302" si="64">+J288+R288</f>
        <v>64197</v>
      </c>
    </row>
    <row r="289" spans="1:19">
      <c r="A289" s="8">
        <f t="shared" si="62"/>
        <v>282</v>
      </c>
      <c r="B289" s="44" t="s">
        <v>538</v>
      </c>
      <c r="C289" s="26" t="s">
        <v>449</v>
      </c>
      <c r="D289" s="43" t="s">
        <v>454</v>
      </c>
      <c r="E289" s="132" t="s">
        <v>585</v>
      </c>
      <c r="F289" s="10" t="s">
        <v>410</v>
      </c>
      <c r="G289" s="87">
        <v>44992</v>
      </c>
      <c r="H289" s="44">
        <v>46559</v>
      </c>
      <c r="I289" s="87">
        <v>0</v>
      </c>
      <c r="J289" s="73">
        <f t="shared" si="60"/>
        <v>44992</v>
      </c>
      <c r="K289" s="83">
        <f t="shared" si="61"/>
        <v>15230</v>
      </c>
      <c r="L289" s="87">
        <v>495</v>
      </c>
      <c r="M289" s="88">
        <v>0</v>
      </c>
      <c r="N289" s="83">
        <f>+ROUND((J289*0.0145),0)</f>
        <v>652</v>
      </c>
      <c r="O289" s="87">
        <v>187</v>
      </c>
      <c r="P289" s="87">
        <v>0</v>
      </c>
      <c r="Q289" s="87">
        <v>0</v>
      </c>
      <c r="R289" s="88">
        <f t="shared" si="63"/>
        <v>16564</v>
      </c>
      <c r="S289" s="88">
        <f t="shared" si="64"/>
        <v>61556</v>
      </c>
    </row>
    <row r="290" spans="1:19">
      <c r="A290" s="8">
        <f t="shared" si="62"/>
        <v>283</v>
      </c>
      <c r="B290" s="21" t="s">
        <v>541</v>
      </c>
      <c r="C290" s="20" t="s">
        <v>19</v>
      </c>
      <c r="D290" s="20" t="s">
        <v>473</v>
      </c>
      <c r="E290" s="132" t="s">
        <v>585</v>
      </c>
      <c r="F290" s="11" t="s">
        <v>173</v>
      </c>
      <c r="G290" s="102">
        <v>105005</v>
      </c>
      <c r="H290" s="21">
        <v>46140</v>
      </c>
      <c r="I290" s="102">
        <v>1839</v>
      </c>
      <c r="J290" s="73">
        <f t="shared" si="60"/>
        <v>106844</v>
      </c>
      <c r="K290" s="85">
        <f t="shared" si="61"/>
        <v>36167</v>
      </c>
      <c r="L290" s="85">
        <v>495</v>
      </c>
      <c r="M290" s="85">
        <v>0</v>
      </c>
      <c r="N290" s="85">
        <f>+ROUND(J290*0.0145,0)</f>
        <v>1549</v>
      </c>
      <c r="O290" s="85">
        <v>187</v>
      </c>
      <c r="P290" s="85">
        <v>4141</v>
      </c>
      <c r="Q290" s="85">
        <v>373</v>
      </c>
      <c r="R290" s="85">
        <f t="shared" si="63"/>
        <v>42912</v>
      </c>
      <c r="S290" s="85">
        <f t="shared" si="64"/>
        <v>149756</v>
      </c>
    </row>
    <row r="291" spans="1:19">
      <c r="A291" s="8">
        <f t="shared" si="62"/>
        <v>284</v>
      </c>
      <c r="B291" s="23">
        <v>38516</v>
      </c>
      <c r="C291" s="20" t="s">
        <v>19</v>
      </c>
      <c r="D291" s="20" t="s">
        <v>20</v>
      </c>
      <c r="E291" s="135" t="s">
        <v>0</v>
      </c>
      <c r="F291" s="11" t="s">
        <v>84</v>
      </c>
      <c r="G291" s="102">
        <v>82534</v>
      </c>
      <c r="H291" s="46">
        <v>46688</v>
      </c>
      <c r="I291" s="102">
        <v>0</v>
      </c>
      <c r="J291" s="73">
        <f t="shared" si="60"/>
        <v>82534</v>
      </c>
      <c r="K291" s="83">
        <f t="shared" si="61"/>
        <v>27938</v>
      </c>
      <c r="L291" s="83">
        <v>495</v>
      </c>
      <c r="M291" s="83">
        <v>0</v>
      </c>
      <c r="N291" s="83">
        <f>+ROUND(J291*0.0145,0)</f>
        <v>1197</v>
      </c>
      <c r="O291" s="83">
        <v>187</v>
      </c>
      <c r="P291" s="83">
        <v>0</v>
      </c>
      <c r="Q291" s="83">
        <v>0</v>
      </c>
      <c r="R291" s="83">
        <f t="shared" si="63"/>
        <v>29817</v>
      </c>
      <c r="S291" s="83">
        <f t="shared" si="64"/>
        <v>112351</v>
      </c>
    </row>
    <row r="292" spans="1:19">
      <c r="A292" s="8">
        <f t="shared" si="62"/>
        <v>285</v>
      </c>
      <c r="B292" s="21">
        <v>37802</v>
      </c>
      <c r="C292" s="20" t="s">
        <v>19</v>
      </c>
      <c r="D292" s="20" t="s">
        <v>64</v>
      </c>
      <c r="E292" s="135" t="s">
        <v>0</v>
      </c>
      <c r="F292" s="11" t="s">
        <v>65</v>
      </c>
      <c r="G292" s="102">
        <v>88412</v>
      </c>
      <c r="H292" s="21" t="s">
        <v>66</v>
      </c>
      <c r="I292" s="102">
        <v>1289</v>
      </c>
      <c r="J292" s="73">
        <f t="shared" si="60"/>
        <v>89701</v>
      </c>
      <c r="K292" s="83">
        <f t="shared" si="61"/>
        <v>30364</v>
      </c>
      <c r="L292" s="83">
        <v>495</v>
      </c>
      <c r="M292" s="83">
        <v>0</v>
      </c>
      <c r="N292" s="83">
        <f>+ROUND(J292*0.0145,0)</f>
        <v>1301</v>
      </c>
      <c r="O292" s="83">
        <v>187</v>
      </c>
      <c r="P292" s="83">
        <v>12977</v>
      </c>
      <c r="Q292" s="83">
        <v>459</v>
      </c>
      <c r="R292" s="83">
        <f t="shared" si="63"/>
        <v>45783</v>
      </c>
      <c r="S292" s="83">
        <f t="shared" si="64"/>
        <v>135484</v>
      </c>
    </row>
    <row r="293" spans="1:19">
      <c r="A293" s="8">
        <f t="shared" si="62"/>
        <v>286</v>
      </c>
      <c r="B293" s="21">
        <v>41129</v>
      </c>
      <c r="C293" s="20" t="s">
        <v>19</v>
      </c>
      <c r="D293" s="20" t="s">
        <v>83</v>
      </c>
      <c r="E293" s="135" t="s">
        <v>0</v>
      </c>
      <c r="F293" s="11" t="s">
        <v>84</v>
      </c>
      <c r="G293" s="102">
        <v>82534</v>
      </c>
      <c r="H293" s="21">
        <v>46140</v>
      </c>
      <c r="I293" s="102">
        <v>1444</v>
      </c>
      <c r="J293" s="73">
        <f t="shared" si="60"/>
        <v>83978</v>
      </c>
      <c r="K293" s="83">
        <f t="shared" si="61"/>
        <v>28427</v>
      </c>
      <c r="L293" s="83">
        <v>495</v>
      </c>
      <c r="M293" s="83">
        <v>0</v>
      </c>
      <c r="N293" s="83">
        <f>+ROUND(J293*0.0145,0)</f>
        <v>1218</v>
      </c>
      <c r="O293" s="83">
        <v>187</v>
      </c>
      <c r="P293" s="83">
        <v>0</v>
      </c>
      <c r="Q293" s="83">
        <v>0</v>
      </c>
      <c r="R293" s="83">
        <f t="shared" si="63"/>
        <v>30327</v>
      </c>
      <c r="S293" s="83">
        <f t="shared" si="64"/>
        <v>114305</v>
      </c>
    </row>
    <row r="294" spans="1:19">
      <c r="A294" s="8">
        <f t="shared" si="62"/>
        <v>287</v>
      </c>
      <c r="B294" s="21">
        <v>37046</v>
      </c>
      <c r="C294" s="20" t="s">
        <v>19</v>
      </c>
      <c r="D294" s="20" t="s">
        <v>86</v>
      </c>
      <c r="E294" s="135" t="s">
        <v>0</v>
      </c>
      <c r="F294" s="11" t="s">
        <v>43</v>
      </c>
      <c r="G294" s="102">
        <v>94707</v>
      </c>
      <c r="H294" s="21">
        <v>46140</v>
      </c>
      <c r="I294" s="102">
        <v>1658</v>
      </c>
      <c r="J294" s="73">
        <f t="shared" si="60"/>
        <v>96365</v>
      </c>
      <c r="K294" s="83">
        <f t="shared" si="61"/>
        <v>32620</v>
      </c>
      <c r="L294" s="83">
        <v>495</v>
      </c>
      <c r="M294" s="83">
        <v>0</v>
      </c>
      <c r="N294" s="83">
        <f>+ROUND(J294*0.0145,0)</f>
        <v>1397</v>
      </c>
      <c r="O294" s="83">
        <v>187</v>
      </c>
      <c r="P294" s="83">
        <v>21217</v>
      </c>
      <c r="Q294" s="83">
        <v>742</v>
      </c>
      <c r="R294" s="83">
        <f t="shared" si="63"/>
        <v>56658</v>
      </c>
      <c r="S294" s="83">
        <f t="shared" si="64"/>
        <v>153023</v>
      </c>
    </row>
    <row r="295" spans="1:19">
      <c r="A295" s="8">
        <f t="shared" si="62"/>
        <v>288</v>
      </c>
      <c r="B295" s="21" t="s">
        <v>542</v>
      </c>
      <c r="C295" s="20" t="s">
        <v>19</v>
      </c>
      <c r="D295" s="20" t="s">
        <v>107</v>
      </c>
      <c r="E295" s="135" t="s">
        <v>0</v>
      </c>
      <c r="F295" s="11" t="s">
        <v>43</v>
      </c>
      <c r="G295" s="102">
        <v>91506</v>
      </c>
      <c r="H295" s="24">
        <v>46294</v>
      </c>
      <c r="I295" s="102">
        <v>276</v>
      </c>
      <c r="J295" s="73">
        <f t="shared" si="60"/>
        <v>91782</v>
      </c>
      <c r="K295" s="83">
        <f t="shared" si="61"/>
        <v>31068</v>
      </c>
      <c r="L295" s="83">
        <v>495</v>
      </c>
      <c r="M295" s="83">
        <v>0</v>
      </c>
      <c r="N295" s="83">
        <f>+ROUND((J295*0.0145),0)</f>
        <v>1331</v>
      </c>
      <c r="O295" s="83">
        <v>187</v>
      </c>
      <c r="P295" s="83">
        <v>9794</v>
      </c>
      <c r="Q295" s="83">
        <v>742</v>
      </c>
      <c r="R295" s="83">
        <f t="shared" si="63"/>
        <v>43617</v>
      </c>
      <c r="S295" s="83">
        <f t="shared" si="64"/>
        <v>135399</v>
      </c>
    </row>
    <row r="296" spans="1:19">
      <c r="A296" s="8">
        <f t="shared" si="62"/>
        <v>289</v>
      </c>
      <c r="B296" s="17" t="s">
        <v>543</v>
      </c>
      <c r="C296" s="14" t="s">
        <v>19</v>
      </c>
      <c r="D296" s="14" t="s">
        <v>119</v>
      </c>
      <c r="E296" s="135" t="s">
        <v>0</v>
      </c>
      <c r="F296" s="5" t="s">
        <v>120</v>
      </c>
      <c r="G296" s="96">
        <v>85421</v>
      </c>
      <c r="H296" s="17">
        <v>46161</v>
      </c>
      <c r="I296" s="103">
        <v>1246</v>
      </c>
      <c r="J296" s="73">
        <f t="shared" si="60"/>
        <v>86667</v>
      </c>
      <c r="K296" s="76">
        <f t="shared" si="61"/>
        <v>29337</v>
      </c>
      <c r="L296" s="73">
        <v>495</v>
      </c>
      <c r="M296" s="73">
        <v>0</v>
      </c>
      <c r="N296" s="73">
        <f>ROUND(J296*0.0145,0)</f>
        <v>1257</v>
      </c>
      <c r="O296" s="76">
        <v>187</v>
      </c>
      <c r="P296" s="75">
        <v>0</v>
      </c>
      <c r="Q296" s="75">
        <v>0</v>
      </c>
      <c r="R296" s="75">
        <f t="shared" si="63"/>
        <v>31276</v>
      </c>
      <c r="S296" s="75">
        <f t="shared" si="64"/>
        <v>117943</v>
      </c>
    </row>
    <row r="297" spans="1:19">
      <c r="A297" s="8">
        <f t="shared" si="62"/>
        <v>290</v>
      </c>
      <c r="B297" s="17" t="s">
        <v>544</v>
      </c>
      <c r="C297" s="14" t="s">
        <v>19</v>
      </c>
      <c r="D297" s="14" t="s">
        <v>156</v>
      </c>
      <c r="E297" s="135" t="s">
        <v>0</v>
      </c>
      <c r="F297" s="5" t="s">
        <v>157</v>
      </c>
      <c r="G297" s="96">
        <v>71529</v>
      </c>
      <c r="H297" s="17">
        <v>46161</v>
      </c>
      <c r="I297" s="103">
        <v>1146</v>
      </c>
      <c r="J297" s="73">
        <f t="shared" si="60"/>
        <v>72675</v>
      </c>
      <c r="K297" s="74">
        <f t="shared" si="61"/>
        <v>24600</v>
      </c>
      <c r="L297" s="75">
        <v>495</v>
      </c>
      <c r="M297" s="77">
        <v>0</v>
      </c>
      <c r="N297" s="75">
        <f>ROUND(J297*0.0145,0)</f>
        <v>1054</v>
      </c>
      <c r="O297" s="74">
        <v>187</v>
      </c>
      <c r="P297" s="75">
        <v>4141</v>
      </c>
      <c r="Q297" s="75">
        <v>0</v>
      </c>
      <c r="R297" s="75">
        <f t="shared" si="63"/>
        <v>30477</v>
      </c>
      <c r="S297" s="75">
        <f t="shared" si="64"/>
        <v>103152</v>
      </c>
    </row>
    <row r="298" spans="1:19">
      <c r="A298" s="8">
        <f t="shared" si="62"/>
        <v>291</v>
      </c>
      <c r="B298" s="17">
        <v>38593</v>
      </c>
      <c r="C298" s="14" t="s">
        <v>19</v>
      </c>
      <c r="D298" s="14" t="s">
        <v>171</v>
      </c>
      <c r="E298" s="135" t="s">
        <v>0</v>
      </c>
      <c r="F298" s="5" t="s">
        <v>120</v>
      </c>
      <c r="G298" s="96">
        <v>85421</v>
      </c>
      <c r="H298" s="17">
        <v>46792</v>
      </c>
      <c r="I298" s="103">
        <v>0</v>
      </c>
      <c r="J298" s="73">
        <f t="shared" si="60"/>
        <v>85421</v>
      </c>
      <c r="K298" s="74">
        <f t="shared" si="61"/>
        <v>28915</v>
      </c>
      <c r="L298" s="75">
        <v>495</v>
      </c>
      <c r="M298" s="75">
        <v>0</v>
      </c>
      <c r="N298" s="75">
        <f>+ROUND(J298*0.0145,0)</f>
        <v>1239</v>
      </c>
      <c r="O298" s="74">
        <v>187</v>
      </c>
      <c r="P298" s="75">
        <v>21217</v>
      </c>
      <c r="Q298" s="75">
        <v>742</v>
      </c>
      <c r="R298" s="75">
        <f t="shared" si="63"/>
        <v>52795</v>
      </c>
      <c r="S298" s="75">
        <f t="shared" si="64"/>
        <v>138216</v>
      </c>
    </row>
    <row r="299" spans="1:19">
      <c r="A299" s="8">
        <f t="shared" si="62"/>
        <v>292</v>
      </c>
      <c r="B299" s="17">
        <v>37218</v>
      </c>
      <c r="C299" s="14" t="s">
        <v>19</v>
      </c>
      <c r="D299" s="14" t="s">
        <v>172</v>
      </c>
      <c r="E299" s="135" t="s">
        <v>0</v>
      </c>
      <c r="F299" s="5" t="s">
        <v>173</v>
      </c>
      <c r="G299" s="96">
        <v>105005</v>
      </c>
      <c r="H299" s="17">
        <v>46645</v>
      </c>
      <c r="I299" s="103">
        <v>0</v>
      </c>
      <c r="J299" s="73">
        <f t="shared" si="60"/>
        <v>105005</v>
      </c>
      <c r="K299" s="74">
        <f t="shared" si="61"/>
        <v>35544</v>
      </c>
      <c r="L299" s="75">
        <v>495</v>
      </c>
      <c r="M299" s="75">
        <v>0</v>
      </c>
      <c r="N299" s="75">
        <f>+ROUND(J299*0.0145,0)</f>
        <v>1523</v>
      </c>
      <c r="O299" s="74">
        <v>187</v>
      </c>
      <c r="P299" s="75">
        <v>12977</v>
      </c>
      <c r="Q299" s="75">
        <v>459</v>
      </c>
      <c r="R299" s="75">
        <f t="shared" si="63"/>
        <v>51185</v>
      </c>
      <c r="S299" s="75">
        <f t="shared" si="64"/>
        <v>156190</v>
      </c>
    </row>
    <row r="300" spans="1:19">
      <c r="A300" s="8">
        <f t="shared" si="62"/>
        <v>293</v>
      </c>
      <c r="B300" s="17">
        <v>39229</v>
      </c>
      <c r="C300" s="14" t="s">
        <v>19</v>
      </c>
      <c r="D300" s="14" t="s">
        <v>174</v>
      </c>
      <c r="E300" s="135" t="s">
        <v>0</v>
      </c>
      <c r="F300" s="5" t="s">
        <v>43</v>
      </c>
      <c r="G300" s="96">
        <v>94707</v>
      </c>
      <c r="H300" s="17">
        <v>46645</v>
      </c>
      <c r="I300" s="103">
        <v>0</v>
      </c>
      <c r="J300" s="73">
        <f t="shared" si="60"/>
        <v>94707</v>
      </c>
      <c r="K300" s="74">
        <f t="shared" si="61"/>
        <v>32058</v>
      </c>
      <c r="L300" s="75">
        <v>495</v>
      </c>
      <c r="M300" s="75">
        <v>0</v>
      </c>
      <c r="N300" s="75">
        <f>+ROUND(J300*0.0145,0)</f>
        <v>1373</v>
      </c>
      <c r="O300" s="74">
        <v>187</v>
      </c>
      <c r="P300" s="75">
        <v>0</v>
      </c>
      <c r="Q300" s="75">
        <v>742</v>
      </c>
      <c r="R300" s="75">
        <f t="shared" si="63"/>
        <v>34855</v>
      </c>
      <c r="S300" s="75">
        <f t="shared" si="64"/>
        <v>129562</v>
      </c>
    </row>
    <row r="301" spans="1:19">
      <c r="A301" s="8">
        <f t="shared" si="62"/>
        <v>294</v>
      </c>
      <c r="B301" s="17">
        <v>35828</v>
      </c>
      <c r="C301" s="14" t="s">
        <v>19</v>
      </c>
      <c r="D301" s="14" t="s">
        <v>176</v>
      </c>
      <c r="E301" s="135" t="s">
        <v>0</v>
      </c>
      <c r="F301" s="5" t="s">
        <v>173</v>
      </c>
      <c r="G301" s="96">
        <v>105005</v>
      </c>
      <c r="H301" s="17">
        <v>46140</v>
      </c>
      <c r="I301" s="103">
        <v>1839</v>
      </c>
      <c r="J301" s="73">
        <f t="shared" si="60"/>
        <v>106844</v>
      </c>
      <c r="K301" s="74">
        <f t="shared" si="61"/>
        <v>36167</v>
      </c>
      <c r="L301" s="75">
        <v>495</v>
      </c>
      <c r="M301" s="75">
        <v>0</v>
      </c>
      <c r="N301" s="75">
        <f>+ROUND(J301*0.0145,0)</f>
        <v>1549</v>
      </c>
      <c r="O301" s="74">
        <v>187</v>
      </c>
      <c r="P301" s="75">
        <v>0</v>
      </c>
      <c r="Q301" s="75">
        <v>0</v>
      </c>
      <c r="R301" s="75">
        <f t="shared" si="63"/>
        <v>38398</v>
      </c>
      <c r="S301" s="75">
        <f t="shared" si="64"/>
        <v>145242</v>
      </c>
    </row>
    <row r="302" spans="1:19">
      <c r="A302" s="8">
        <f t="shared" si="62"/>
        <v>295</v>
      </c>
      <c r="B302" s="17">
        <v>33155</v>
      </c>
      <c r="C302" s="14" t="s">
        <v>19</v>
      </c>
      <c r="D302" s="14" t="s">
        <v>195</v>
      </c>
      <c r="E302" s="135" t="s">
        <v>0</v>
      </c>
      <c r="F302" s="5" t="s">
        <v>196</v>
      </c>
      <c r="G302" s="96">
        <v>124714</v>
      </c>
      <c r="H302" s="35">
        <v>46645</v>
      </c>
      <c r="I302" s="103">
        <v>0</v>
      </c>
      <c r="J302" s="73">
        <f t="shared" si="60"/>
        <v>124714</v>
      </c>
      <c r="K302" s="74">
        <f t="shared" si="61"/>
        <v>42216</v>
      </c>
      <c r="L302" s="75">
        <v>495</v>
      </c>
      <c r="M302" s="75">
        <v>0</v>
      </c>
      <c r="N302" s="75">
        <f>+ROUND(J302*0.0145,0)</f>
        <v>1808</v>
      </c>
      <c r="O302" s="74">
        <v>187</v>
      </c>
      <c r="P302" s="75">
        <v>21217</v>
      </c>
      <c r="Q302" s="75">
        <v>742</v>
      </c>
      <c r="R302" s="75">
        <f t="shared" si="63"/>
        <v>66665</v>
      </c>
      <c r="S302" s="75">
        <f t="shared" si="64"/>
        <v>191379</v>
      </c>
    </row>
    <row r="303" spans="1:19">
      <c r="A303" s="8">
        <f t="shared" si="62"/>
        <v>296</v>
      </c>
      <c r="B303" s="17">
        <v>35877</v>
      </c>
      <c r="C303" s="14" t="s">
        <v>19</v>
      </c>
      <c r="D303" s="14" t="s">
        <v>610</v>
      </c>
      <c r="E303" s="135" t="s">
        <v>0</v>
      </c>
      <c r="F303" s="5" t="s">
        <v>45</v>
      </c>
      <c r="G303" s="96">
        <v>101455</v>
      </c>
      <c r="H303" s="17">
        <v>46645</v>
      </c>
      <c r="I303" s="103">
        <v>0</v>
      </c>
      <c r="J303" s="73">
        <f t="shared" si="60"/>
        <v>101455</v>
      </c>
      <c r="K303" s="74">
        <f t="shared" si="61"/>
        <v>34343</v>
      </c>
      <c r="L303" s="75">
        <v>495</v>
      </c>
      <c r="M303" s="75">
        <v>0</v>
      </c>
      <c r="N303" s="75">
        <f t="shared" ref="N303:N309" si="65">ROUND(J303*0.0145,0)</f>
        <v>1471</v>
      </c>
      <c r="O303" s="74">
        <v>187</v>
      </c>
      <c r="P303" s="75">
        <v>15290</v>
      </c>
      <c r="Q303" s="75">
        <v>554</v>
      </c>
      <c r="R303" s="75">
        <f t="shared" ref="R303:R309" si="66">K303+L303+M303+N303+O303+P303+Q303</f>
        <v>52340</v>
      </c>
      <c r="S303" s="75">
        <f t="shared" ref="S303:S309" si="67">J303+R303</f>
        <v>153795</v>
      </c>
    </row>
    <row r="304" spans="1:19">
      <c r="A304" s="8">
        <f t="shared" si="62"/>
        <v>297</v>
      </c>
      <c r="B304" s="17">
        <v>33455</v>
      </c>
      <c r="C304" s="14" t="s">
        <v>19</v>
      </c>
      <c r="D304" s="14" t="s">
        <v>214</v>
      </c>
      <c r="E304" s="135" t="s">
        <v>0</v>
      </c>
      <c r="F304" s="5" t="s">
        <v>196</v>
      </c>
      <c r="G304" s="96">
        <v>124714</v>
      </c>
      <c r="H304" s="17">
        <v>46645</v>
      </c>
      <c r="I304" s="103">
        <v>0</v>
      </c>
      <c r="J304" s="73">
        <f t="shared" si="60"/>
        <v>124714</v>
      </c>
      <c r="K304" s="74">
        <f t="shared" si="61"/>
        <v>42216</v>
      </c>
      <c r="L304" s="75">
        <v>495</v>
      </c>
      <c r="M304" s="75">
        <v>0</v>
      </c>
      <c r="N304" s="75">
        <f t="shared" si="65"/>
        <v>1808</v>
      </c>
      <c r="O304" s="74">
        <v>187</v>
      </c>
      <c r="P304" s="75">
        <v>9794</v>
      </c>
      <c r="Q304" s="75">
        <v>742</v>
      </c>
      <c r="R304" s="75">
        <f t="shared" si="66"/>
        <v>55242</v>
      </c>
      <c r="S304" s="75">
        <f t="shared" si="67"/>
        <v>179956</v>
      </c>
    </row>
    <row r="305" spans="1:19">
      <c r="A305" s="8">
        <f t="shared" si="62"/>
        <v>298</v>
      </c>
      <c r="B305" s="17">
        <v>33601</v>
      </c>
      <c r="C305" s="14" t="s">
        <v>19</v>
      </c>
      <c r="D305" s="14" t="s">
        <v>215</v>
      </c>
      <c r="E305" s="135" t="s">
        <v>0</v>
      </c>
      <c r="F305" s="5" t="s">
        <v>216</v>
      </c>
      <c r="G305" s="96">
        <v>116422</v>
      </c>
      <c r="H305" s="17">
        <v>46189</v>
      </c>
      <c r="I305" s="103">
        <v>1358</v>
      </c>
      <c r="J305" s="73">
        <f t="shared" si="60"/>
        <v>117780</v>
      </c>
      <c r="K305" s="74">
        <f t="shared" si="61"/>
        <v>39869</v>
      </c>
      <c r="L305" s="75">
        <v>495</v>
      </c>
      <c r="M305" s="75">
        <v>0</v>
      </c>
      <c r="N305" s="75">
        <f t="shared" si="65"/>
        <v>1708</v>
      </c>
      <c r="O305" s="74">
        <v>187</v>
      </c>
      <c r="P305" s="75">
        <v>8150</v>
      </c>
      <c r="Q305" s="75">
        <v>554</v>
      </c>
      <c r="R305" s="75">
        <f t="shared" si="66"/>
        <v>50963</v>
      </c>
      <c r="S305" s="75">
        <f t="shared" si="67"/>
        <v>168743</v>
      </c>
    </row>
    <row r="306" spans="1:19">
      <c r="A306" s="8">
        <f t="shared" si="62"/>
        <v>299</v>
      </c>
      <c r="B306" s="17">
        <v>38516</v>
      </c>
      <c r="C306" s="14" t="s">
        <v>19</v>
      </c>
      <c r="D306" s="14" t="s">
        <v>228</v>
      </c>
      <c r="E306" s="135" t="s">
        <v>0</v>
      </c>
      <c r="F306" s="5" t="s">
        <v>120</v>
      </c>
      <c r="G306" s="96">
        <v>85421</v>
      </c>
      <c r="H306" s="17">
        <v>46161</v>
      </c>
      <c r="I306" s="103">
        <v>1246</v>
      </c>
      <c r="J306" s="73">
        <f t="shared" si="60"/>
        <v>86667</v>
      </c>
      <c r="K306" s="74">
        <f t="shared" si="61"/>
        <v>29337</v>
      </c>
      <c r="L306" s="75">
        <v>495</v>
      </c>
      <c r="M306" s="75">
        <v>0</v>
      </c>
      <c r="N306" s="75">
        <f t="shared" si="65"/>
        <v>1257</v>
      </c>
      <c r="O306" s="74">
        <v>187</v>
      </c>
      <c r="P306" s="75">
        <v>21217</v>
      </c>
      <c r="Q306" s="75">
        <v>742</v>
      </c>
      <c r="R306" s="75">
        <f t="shared" si="66"/>
        <v>53235</v>
      </c>
      <c r="S306" s="75">
        <f t="shared" si="67"/>
        <v>139902</v>
      </c>
    </row>
    <row r="307" spans="1:19">
      <c r="A307" s="8">
        <f t="shared" si="62"/>
        <v>300</v>
      </c>
      <c r="B307" s="17">
        <v>40175</v>
      </c>
      <c r="C307" s="14" t="s">
        <v>19</v>
      </c>
      <c r="D307" s="36" t="s">
        <v>258</v>
      </c>
      <c r="E307" s="135" t="s">
        <v>0</v>
      </c>
      <c r="F307" s="5" t="s">
        <v>196</v>
      </c>
      <c r="G307" s="73">
        <v>124714</v>
      </c>
      <c r="H307" s="17">
        <v>46140</v>
      </c>
      <c r="I307" s="103">
        <v>2182</v>
      </c>
      <c r="J307" s="73">
        <f t="shared" si="60"/>
        <v>126896</v>
      </c>
      <c r="K307" s="74">
        <f t="shared" si="61"/>
        <v>42954</v>
      </c>
      <c r="L307" s="75">
        <v>495</v>
      </c>
      <c r="M307" s="75">
        <v>0</v>
      </c>
      <c r="N307" s="75">
        <f t="shared" si="65"/>
        <v>1840</v>
      </c>
      <c r="O307" s="74">
        <v>187</v>
      </c>
      <c r="P307" s="75">
        <v>5978</v>
      </c>
      <c r="Q307" s="75">
        <v>0</v>
      </c>
      <c r="R307" s="75">
        <f t="shared" si="66"/>
        <v>51454</v>
      </c>
      <c r="S307" s="75">
        <f t="shared" si="67"/>
        <v>178350</v>
      </c>
    </row>
    <row r="308" spans="1:19">
      <c r="A308" s="8">
        <f t="shared" si="62"/>
        <v>301</v>
      </c>
      <c r="B308" s="17">
        <v>38516</v>
      </c>
      <c r="C308" s="14" t="s">
        <v>19</v>
      </c>
      <c r="D308" s="36" t="s">
        <v>266</v>
      </c>
      <c r="E308" s="135" t="s">
        <v>0</v>
      </c>
      <c r="F308" s="5" t="s">
        <v>120</v>
      </c>
      <c r="G308" s="73">
        <v>85421</v>
      </c>
      <c r="H308" s="17">
        <v>46161</v>
      </c>
      <c r="I308" s="103">
        <v>1246</v>
      </c>
      <c r="J308" s="73">
        <f t="shared" si="60"/>
        <v>86667</v>
      </c>
      <c r="K308" s="74">
        <f t="shared" si="61"/>
        <v>29337</v>
      </c>
      <c r="L308" s="75">
        <v>495</v>
      </c>
      <c r="M308" s="75">
        <v>0</v>
      </c>
      <c r="N308" s="75">
        <f t="shared" si="65"/>
        <v>1257</v>
      </c>
      <c r="O308" s="74">
        <v>187</v>
      </c>
      <c r="P308" s="75">
        <v>12977</v>
      </c>
      <c r="Q308" s="75">
        <v>742</v>
      </c>
      <c r="R308" s="75">
        <f t="shared" si="66"/>
        <v>44995</v>
      </c>
      <c r="S308" s="75">
        <f t="shared" si="67"/>
        <v>131662</v>
      </c>
    </row>
    <row r="309" spans="1:19">
      <c r="A309" s="8">
        <f t="shared" si="62"/>
        <v>302</v>
      </c>
      <c r="B309" s="17"/>
      <c r="C309" s="14" t="s">
        <v>19</v>
      </c>
      <c r="D309" s="18" t="s">
        <v>283</v>
      </c>
      <c r="E309" s="135" t="s">
        <v>0</v>
      </c>
      <c r="F309" s="5" t="s">
        <v>284</v>
      </c>
      <c r="G309" s="96">
        <v>55022</v>
      </c>
      <c r="H309" s="35"/>
      <c r="I309" s="103">
        <v>0</v>
      </c>
      <c r="J309" s="73">
        <f t="shared" si="60"/>
        <v>55022</v>
      </c>
      <c r="K309" s="74">
        <f t="shared" si="61"/>
        <v>18625</v>
      </c>
      <c r="L309" s="75">
        <v>495</v>
      </c>
      <c r="M309" s="75">
        <v>0</v>
      </c>
      <c r="N309" s="75">
        <f t="shared" si="65"/>
        <v>798</v>
      </c>
      <c r="O309" s="85">
        <v>187</v>
      </c>
      <c r="P309" s="75">
        <v>15290</v>
      </c>
      <c r="Q309" s="75">
        <v>554</v>
      </c>
      <c r="R309" s="75">
        <f t="shared" si="66"/>
        <v>35949</v>
      </c>
      <c r="S309" s="75">
        <f t="shared" si="67"/>
        <v>90971</v>
      </c>
    </row>
    <row r="310" spans="1:19">
      <c r="A310" s="8">
        <f t="shared" si="62"/>
        <v>303</v>
      </c>
      <c r="B310" s="35">
        <v>32527</v>
      </c>
      <c r="C310" s="14" t="s">
        <v>19</v>
      </c>
      <c r="D310" s="49" t="s">
        <v>614</v>
      </c>
      <c r="E310" s="135" t="s">
        <v>0</v>
      </c>
      <c r="F310" s="5" t="s">
        <v>196</v>
      </c>
      <c r="G310" s="96">
        <v>124714</v>
      </c>
      <c r="H310" s="17">
        <v>46354</v>
      </c>
      <c r="I310" s="103">
        <v>0</v>
      </c>
      <c r="J310" s="73">
        <f t="shared" si="60"/>
        <v>124714</v>
      </c>
      <c r="K310" s="74">
        <f t="shared" si="61"/>
        <v>42216</v>
      </c>
      <c r="L310" s="75">
        <v>495</v>
      </c>
      <c r="M310" s="75">
        <v>0</v>
      </c>
      <c r="N310" s="75">
        <f t="shared" ref="N310:N318" si="68">+ROUND(J310*0.0145,0)</f>
        <v>1808</v>
      </c>
      <c r="O310" s="74">
        <v>187</v>
      </c>
      <c r="P310" s="75">
        <v>8150</v>
      </c>
      <c r="Q310" s="75">
        <v>373</v>
      </c>
      <c r="R310" s="75">
        <f t="shared" ref="R310:R318" si="69">+K310+L310+M310+N310+O310+P310+Q310</f>
        <v>53229</v>
      </c>
      <c r="S310" s="75">
        <f t="shared" ref="S310:S318" si="70">+J310+R310</f>
        <v>177943</v>
      </c>
    </row>
    <row r="311" spans="1:19">
      <c r="A311" s="8">
        <f t="shared" si="62"/>
        <v>304</v>
      </c>
      <c r="B311" s="17">
        <v>40166</v>
      </c>
      <c r="C311" s="14" t="s">
        <v>19</v>
      </c>
      <c r="D311" s="33" t="s">
        <v>315</v>
      </c>
      <c r="E311" s="135" t="s">
        <v>0</v>
      </c>
      <c r="F311" s="5" t="s">
        <v>173</v>
      </c>
      <c r="G311" s="96">
        <v>105005</v>
      </c>
      <c r="H311" s="17">
        <v>46645</v>
      </c>
      <c r="I311" s="103">
        <v>0</v>
      </c>
      <c r="J311" s="73">
        <f t="shared" si="60"/>
        <v>105005</v>
      </c>
      <c r="K311" s="74">
        <f t="shared" si="61"/>
        <v>35544</v>
      </c>
      <c r="L311" s="75">
        <v>495</v>
      </c>
      <c r="M311" s="75">
        <v>0</v>
      </c>
      <c r="N311" s="75">
        <f t="shared" si="68"/>
        <v>1523</v>
      </c>
      <c r="O311" s="74">
        <v>187</v>
      </c>
      <c r="P311" s="75">
        <v>0</v>
      </c>
      <c r="Q311" s="75">
        <v>0</v>
      </c>
      <c r="R311" s="75">
        <f t="shared" si="69"/>
        <v>37749</v>
      </c>
      <c r="S311" s="75">
        <f t="shared" si="70"/>
        <v>142754</v>
      </c>
    </row>
    <row r="312" spans="1:19">
      <c r="A312" s="8">
        <f t="shared" si="62"/>
        <v>305</v>
      </c>
      <c r="B312" s="17">
        <v>38516</v>
      </c>
      <c r="C312" s="18" t="s">
        <v>19</v>
      </c>
      <c r="D312" s="33" t="s">
        <v>316</v>
      </c>
      <c r="E312" s="135" t="s">
        <v>0</v>
      </c>
      <c r="F312" s="5" t="s">
        <v>120</v>
      </c>
      <c r="G312" s="96">
        <v>85421</v>
      </c>
      <c r="H312" s="17">
        <v>46140</v>
      </c>
      <c r="I312" s="103">
        <v>1496</v>
      </c>
      <c r="J312" s="73">
        <f t="shared" si="60"/>
        <v>86917</v>
      </c>
      <c r="K312" s="74">
        <f t="shared" si="61"/>
        <v>29421</v>
      </c>
      <c r="L312" s="75">
        <v>495</v>
      </c>
      <c r="M312" s="75">
        <v>0</v>
      </c>
      <c r="N312" s="75">
        <f t="shared" si="68"/>
        <v>1260</v>
      </c>
      <c r="O312" s="74">
        <v>187</v>
      </c>
      <c r="P312" s="75">
        <v>0</v>
      </c>
      <c r="Q312" s="75">
        <v>0</v>
      </c>
      <c r="R312" s="75">
        <f t="shared" si="69"/>
        <v>31363</v>
      </c>
      <c r="S312" s="75">
        <f t="shared" si="70"/>
        <v>118280</v>
      </c>
    </row>
    <row r="313" spans="1:19">
      <c r="A313" s="8">
        <f t="shared" si="62"/>
        <v>306</v>
      </c>
      <c r="B313" s="17">
        <v>38516</v>
      </c>
      <c r="C313" s="14" t="s">
        <v>19</v>
      </c>
      <c r="D313" s="20" t="s">
        <v>611</v>
      </c>
      <c r="E313" s="135" t="s">
        <v>0</v>
      </c>
      <c r="F313" s="5" t="s">
        <v>120</v>
      </c>
      <c r="G313" s="96">
        <v>85421</v>
      </c>
      <c r="H313" s="17">
        <v>46140</v>
      </c>
      <c r="I313" s="103">
        <v>1496</v>
      </c>
      <c r="J313" s="73">
        <f t="shared" si="60"/>
        <v>86917</v>
      </c>
      <c r="K313" s="74">
        <f t="shared" si="61"/>
        <v>29421</v>
      </c>
      <c r="L313" s="75">
        <v>495</v>
      </c>
      <c r="M313" s="75">
        <v>0</v>
      </c>
      <c r="N313" s="75">
        <f t="shared" si="68"/>
        <v>1260</v>
      </c>
      <c r="O313" s="74">
        <v>187</v>
      </c>
      <c r="P313" s="75">
        <v>9794</v>
      </c>
      <c r="Q313" s="75">
        <v>742</v>
      </c>
      <c r="R313" s="75">
        <f t="shared" si="69"/>
        <v>41899</v>
      </c>
      <c r="S313" s="75">
        <f t="shared" si="70"/>
        <v>128816</v>
      </c>
    </row>
    <row r="314" spans="1:19">
      <c r="A314" s="8">
        <f t="shared" si="62"/>
        <v>307</v>
      </c>
      <c r="B314" s="35">
        <v>40905</v>
      </c>
      <c r="C314" s="14" t="s">
        <v>19</v>
      </c>
      <c r="D314" s="14" t="s">
        <v>317</v>
      </c>
      <c r="E314" s="135" t="s">
        <v>0</v>
      </c>
      <c r="F314" s="5" t="s">
        <v>84</v>
      </c>
      <c r="G314" s="96">
        <v>82534</v>
      </c>
      <c r="H314" s="17">
        <v>46688</v>
      </c>
      <c r="I314" s="103">
        <v>0</v>
      </c>
      <c r="J314" s="73">
        <f t="shared" si="60"/>
        <v>82534</v>
      </c>
      <c r="K314" s="74">
        <f t="shared" si="61"/>
        <v>27938</v>
      </c>
      <c r="L314" s="75">
        <v>495</v>
      </c>
      <c r="M314" s="75">
        <v>0</v>
      </c>
      <c r="N314" s="75">
        <f t="shared" si="68"/>
        <v>1197</v>
      </c>
      <c r="O314" s="74">
        <v>187</v>
      </c>
      <c r="P314" s="75">
        <v>0</v>
      </c>
      <c r="Q314" s="75">
        <v>0</v>
      </c>
      <c r="R314" s="75">
        <f t="shared" si="69"/>
        <v>29817</v>
      </c>
      <c r="S314" s="75">
        <f t="shared" si="70"/>
        <v>112351</v>
      </c>
    </row>
    <row r="315" spans="1:19">
      <c r="A315" s="8">
        <f t="shared" si="62"/>
        <v>308</v>
      </c>
      <c r="B315" s="35">
        <v>40385</v>
      </c>
      <c r="C315" s="14" t="s">
        <v>19</v>
      </c>
      <c r="D315" s="14" t="s">
        <v>318</v>
      </c>
      <c r="E315" s="135" t="s">
        <v>0</v>
      </c>
      <c r="F315" s="5" t="s">
        <v>84</v>
      </c>
      <c r="G315" s="96">
        <v>82534</v>
      </c>
      <c r="H315" s="17">
        <v>46106</v>
      </c>
      <c r="I315" s="103">
        <v>1684</v>
      </c>
      <c r="J315" s="73">
        <f t="shared" si="60"/>
        <v>84218</v>
      </c>
      <c r="K315" s="74">
        <f t="shared" si="61"/>
        <v>28508</v>
      </c>
      <c r="L315" s="75">
        <v>495</v>
      </c>
      <c r="M315" s="75">
        <v>0</v>
      </c>
      <c r="N315" s="75">
        <f t="shared" si="68"/>
        <v>1221</v>
      </c>
      <c r="O315" s="74">
        <v>187</v>
      </c>
      <c r="P315" s="75">
        <v>0</v>
      </c>
      <c r="Q315" s="75">
        <v>0</v>
      </c>
      <c r="R315" s="75">
        <f t="shared" si="69"/>
        <v>30411</v>
      </c>
      <c r="S315" s="75">
        <f t="shared" si="70"/>
        <v>114629</v>
      </c>
    </row>
    <row r="316" spans="1:19">
      <c r="A316" s="8">
        <f t="shared" si="62"/>
        <v>309</v>
      </c>
      <c r="B316" s="17">
        <v>39391</v>
      </c>
      <c r="C316" s="14" t="s">
        <v>19</v>
      </c>
      <c r="D316" s="36" t="s">
        <v>613</v>
      </c>
      <c r="E316" s="135" t="s">
        <v>0</v>
      </c>
      <c r="F316" s="5" t="s">
        <v>120</v>
      </c>
      <c r="G316" s="96">
        <v>85421</v>
      </c>
      <c r="H316" s="17">
        <v>46106</v>
      </c>
      <c r="I316" s="103">
        <v>1745</v>
      </c>
      <c r="J316" s="73">
        <f t="shared" si="60"/>
        <v>87166</v>
      </c>
      <c r="K316" s="74">
        <f t="shared" si="61"/>
        <v>29506</v>
      </c>
      <c r="L316" s="75">
        <v>495</v>
      </c>
      <c r="M316" s="75">
        <v>0</v>
      </c>
      <c r="N316" s="75">
        <f t="shared" si="68"/>
        <v>1264</v>
      </c>
      <c r="O316" s="74">
        <v>187</v>
      </c>
      <c r="P316" s="75">
        <v>4141</v>
      </c>
      <c r="Q316" s="75">
        <v>0</v>
      </c>
      <c r="R316" s="75">
        <f t="shared" si="69"/>
        <v>35593</v>
      </c>
      <c r="S316" s="75">
        <f t="shared" si="70"/>
        <v>122759</v>
      </c>
    </row>
    <row r="317" spans="1:19">
      <c r="A317" s="8">
        <f t="shared" si="62"/>
        <v>310</v>
      </c>
      <c r="B317" s="17">
        <v>41988</v>
      </c>
      <c r="C317" s="14" t="s">
        <v>19</v>
      </c>
      <c r="D317" s="49" t="s">
        <v>321</v>
      </c>
      <c r="E317" s="135" t="s">
        <v>0</v>
      </c>
      <c r="F317" s="5" t="s">
        <v>157</v>
      </c>
      <c r="G317" s="96">
        <v>71529</v>
      </c>
      <c r="H317" s="17">
        <v>46140</v>
      </c>
      <c r="I317" s="103">
        <v>1376</v>
      </c>
      <c r="J317" s="73">
        <f t="shared" si="60"/>
        <v>72905</v>
      </c>
      <c r="K317" s="74">
        <f t="shared" si="61"/>
        <v>24678</v>
      </c>
      <c r="L317" s="75">
        <v>495</v>
      </c>
      <c r="M317" s="75">
        <v>0</v>
      </c>
      <c r="N317" s="75">
        <f t="shared" si="68"/>
        <v>1057</v>
      </c>
      <c r="O317" s="74">
        <v>187</v>
      </c>
      <c r="P317" s="75">
        <v>4141</v>
      </c>
      <c r="Q317" s="75">
        <v>373</v>
      </c>
      <c r="R317" s="75">
        <f t="shared" si="69"/>
        <v>30931</v>
      </c>
      <c r="S317" s="75">
        <f t="shared" si="70"/>
        <v>103836</v>
      </c>
    </row>
    <row r="318" spans="1:19">
      <c r="A318" s="8">
        <f t="shared" si="62"/>
        <v>311</v>
      </c>
      <c r="B318" s="17">
        <v>38411</v>
      </c>
      <c r="C318" s="14" t="s">
        <v>19</v>
      </c>
      <c r="D318" s="49" t="s">
        <v>323</v>
      </c>
      <c r="E318" s="135" t="s">
        <v>0</v>
      </c>
      <c r="F318" s="5" t="s">
        <v>324</v>
      </c>
      <c r="G318" s="96">
        <v>91506</v>
      </c>
      <c r="H318" s="17">
        <v>46136</v>
      </c>
      <c r="I318" s="103">
        <v>1248</v>
      </c>
      <c r="J318" s="73">
        <f t="shared" si="60"/>
        <v>92754</v>
      </c>
      <c r="K318" s="76">
        <f t="shared" si="61"/>
        <v>31397</v>
      </c>
      <c r="L318" s="76">
        <v>495</v>
      </c>
      <c r="M318" s="73">
        <v>0</v>
      </c>
      <c r="N318" s="73">
        <f t="shared" si="68"/>
        <v>1345</v>
      </c>
      <c r="O318" s="76">
        <v>187</v>
      </c>
      <c r="P318" s="73">
        <v>12977</v>
      </c>
      <c r="Q318" s="73">
        <v>459</v>
      </c>
      <c r="R318" s="73">
        <f t="shared" si="69"/>
        <v>46860</v>
      </c>
      <c r="S318" s="73">
        <f t="shared" si="70"/>
        <v>139614</v>
      </c>
    </row>
    <row r="319" spans="1:19">
      <c r="A319" s="8">
        <f t="shared" si="62"/>
        <v>312</v>
      </c>
      <c r="B319" s="17">
        <v>35828</v>
      </c>
      <c r="C319" s="14" t="s">
        <v>19</v>
      </c>
      <c r="D319" s="36" t="s">
        <v>328</v>
      </c>
      <c r="E319" s="135" t="s">
        <v>0</v>
      </c>
      <c r="F319" s="5" t="s">
        <v>45</v>
      </c>
      <c r="G319" s="96">
        <v>101455</v>
      </c>
      <c r="H319" s="17">
        <v>46645</v>
      </c>
      <c r="I319" s="103">
        <v>0</v>
      </c>
      <c r="J319" s="73">
        <f t="shared" si="60"/>
        <v>101455</v>
      </c>
      <c r="K319" s="76">
        <f t="shared" si="61"/>
        <v>34343</v>
      </c>
      <c r="L319" s="73">
        <v>495</v>
      </c>
      <c r="M319" s="73">
        <v>0</v>
      </c>
      <c r="N319" s="73">
        <f>ROUND(J319*0.0145,0)</f>
        <v>1471</v>
      </c>
      <c r="O319" s="76">
        <v>187</v>
      </c>
      <c r="P319" s="73">
        <v>0</v>
      </c>
      <c r="Q319" s="73">
        <v>0</v>
      </c>
      <c r="R319" s="73">
        <f>K319+L319+M319+N319+O319+P319+Q319</f>
        <v>36496</v>
      </c>
      <c r="S319" s="73">
        <f>J319+R319</f>
        <v>137951</v>
      </c>
    </row>
    <row r="320" spans="1:19">
      <c r="A320" s="8">
        <f t="shared" si="62"/>
        <v>313</v>
      </c>
      <c r="B320" s="17">
        <v>35877</v>
      </c>
      <c r="C320" s="14" t="s">
        <v>19</v>
      </c>
      <c r="D320" s="14" t="s">
        <v>380</v>
      </c>
      <c r="E320" s="135" t="s">
        <v>0</v>
      </c>
      <c r="F320" s="5" t="s">
        <v>45</v>
      </c>
      <c r="G320" s="96">
        <v>101455</v>
      </c>
      <c r="H320" s="17">
        <v>46645</v>
      </c>
      <c r="I320" s="103">
        <v>0</v>
      </c>
      <c r="J320" s="73">
        <f t="shared" si="60"/>
        <v>101455</v>
      </c>
      <c r="K320" s="74">
        <f t="shared" si="61"/>
        <v>34343</v>
      </c>
      <c r="L320" s="75">
        <v>495</v>
      </c>
      <c r="M320" s="75">
        <v>0</v>
      </c>
      <c r="N320" s="75">
        <f>ROUND(J320*0.0145,0)</f>
        <v>1471</v>
      </c>
      <c r="O320" s="74">
        <v>187</v>
      </c>
      <c r="P320" s="75">
        <v>15290</v>
      </c>
      <c r="Q320" s="75">
        <v>554</v>
      </c>
      <c r="R320" s="75">
        <f>K320+L320+M320+N320+O320+P320+Q320</f>
        <v>52340</v>
      </c>
      <c r="S320" s="75">
        <f>J320+R320</f>
        <v>153795</v>
      </c>
    </row>
    <row r="321" spans="1:19">
      <c r="A321" s="8">
        <f t="shared" si="62"/>
        <v>314</v>
      </c>
      <c r="B321" s="21">
        <v>35828</v>
      </c>
      <c r="C321" s="20" t="s">
        <v>19</v>
      </c>
      <c r="D321" s="20" t="s">
        <v>466</v>
      </c>
      <c r="E321" s="11" t="s">
        <v>585</v>
      </c>
      <c r="F321" s="11" t="s">
        <v>45</v>
      </c>
      <c r="G321" s="102">
        <v>101455</v>
      </c>
      <c r="H321" s="24">
        <v>46645</v>
      </c>
      <c r="I321" s="102">
        <v>0</v>
      </c>
      <c r="J321" s="73">
        <f t="shared" si="60"/>
        <v>101455</v>
      </c>
      <c r="K321" s="83">
        <f t="shared" si="61"/>
        <v>34343</v>
      </c>
      <c r="L321" s="85">
        <v>495</v>
      </c>
      <c r="M321" s="85">
        <v>0</v>
      </c>
      <c r="N321" s="73">
        <f>+ROUND((J321*0.0145),0)</f>
        <v>1471</v>
      </c>
      <c r="O321" s="85">
        <v>187</v>
      </c>
      <c r="P321" s="85">
        <v>0</v>
      </c>
      <c r="Q321" s="85">
        <v>0</v>
      </c>
      <c r="R321" s="85">
        <f t="shared" ref="R321:R329" si="71">+K321+L321+M321+N321+O321+P321+Q321</f>
        <v>36496</v>
      </c>
      <c r="S321" s="85">
        <f t="shared" ref="S321:S329" si="72">+J321+R321</f>
        <v>137951</v>
      </c>
    </row>
    <row r="322" spans="1:19">
      <c r="A322" s="8">
        <f t="shared" si="62"/>
        <v>315</v>
      </c>
      <c r="B322" s="23">
        <v>34916</v>
      </c>
      <c r="C322" s="22" t="s">
        <v>19</v>
      </c>
      <c r="D322" s="22" t="s">
        <v>470</v>
      </c>
      <c r="E322" s="11" t="s">
        <v>585</v>
      </c>
      <c r="F322" s="12" t="s">
        <v>216</v>
      </c>
      <c r="G322" s="99">
        <v>120497</v>
      </c>
      <c r="H322" s="23">
        <v>46355</v>
      </c>
      <c r="I322" s="99">
        <v>0</v>
      </c>
      <c r="J322" s="73">
        <f t="shared" si="60"/>
        <v>120497</v>
      </c>
      <c r="K322" s="85">
        <f t="shared" si="61"/>
        <v>40788</v>
      </c>
      <c r="L322" s="85">
        <v>495</v>
      </c>
      <c r="M322" s="85">
        <v>0</v>
      </c>
      <c r="N322" s="75">
        <f t="shared" ref="N322:N329" si="73">+ROUND(J322*0.0145,0)</f>
        <v>1747</v>
      </c>
      <c r="O322" s="85">
        <v>187</v>
      </c>
      <c r="P322" s="85">
        <v>13493</v>
      </c>
      <c r="Q322" s="85">
        <v>404</v>
      </c>
      <c r="R322" s="85">
        <f t="shared" si="71"/>
        <v>57114</v>
      </c>
      <c r="S322" s="85">
        <f t="shared" si="72"/>
        <v>177611</v>
      </c>
    </row>
    <row r="323" spans="1:19">
      <c r="A323" s="8">
        <f t="shared" si="62"/>
        <v>316</v>
      </c>
      <c r="B323" s="21">
        <v>35832</v>
      </c>
      <c r="C323" s="20" t="s">
        <v>19</v>
      </c>
      <c r="D323" s="20" t="s">
        <v>471</v>
      </c>
      <c r="E323" s="11" t="s">
        <v>585</v>
      </c>
      <c r="F323" s="11" t="s">
        <v>472</v>
      </c>
      <c r="G323" s="102">
        <v>98023</v>
      </c>
      <c r="H323" s="21">
        <v>46645</v>
      </c>
      <c r="I323" s="102">
        <v>0</v>
      </c>
      <c r="J323" s="73">
        <f t="shared" si="60"/>
        <v>98023</v>
      </c>
      <c r="K323" s="85">
        <f t="shared" si="61"/>
        <v>33181</v>
      </c>
      <c r="L323" s="85">
        <v>495</v>
      </c>
      <c r="M323" s="85">
        <v>0</v>
      </c>
      <c r="N323" s="85">
        <f t="shared" si="73"/>
        <v>1421</v>
      </c>
      <c r="O323" s="85">
        <v>187</v>
      </c>
      <c r="P323" s="85">
        <v>0</v>
      </c>
      <c r="Q323" s="85">
        <v>0</v>
      </c>
      <c r="R323" s="85">
        <f t="shared" si="71"/>
        <v>35284</v>
      </c>
      <c r="S323" s="85">
        <f t="shared" si="72"/>
        <v>133307</v>
      </c>
    </row>
    <row r="324" spans="1:19">
      <c r="A324" s="8">
        <f t="shared" si="62"/>
        <v>317</v>
      </c>
      <c r="B324" s="21">
        <v>38516</v>
      </c>
      <c r="C324" s="20" t="s">
        <v>19</v>
      </c>
      <c r="D324" s="20" t="s">
        <v>474</v>
      </c>
      <c r="E324" s="11" t="s">
        <v>585</v>
      </c>
      <c r="F324" s="11" t="s">
        <v>120</v>
      </c>
      <c r="G324" s="102">
        <v>85421</v>
      </c>
      <c r="H324" s="21">
        <v>46140</v>
      </c>
      <c r="I324" s="102">
        <v>1496</v>
      </c>
      <c r="J324" s="73">
        <f t="shared" si="60"/>
        <v>86917</v>
      </c>
      <c r="K324" s="85">
        <f t="shared" si="61"/>
        <v>29421</v>
      </c>
      <c r="L324" s="85">
        <v>495</v>
      </c>
      <c r="M324" s="85">
        <v>0</v>
      </c>
      <c r="N324" s="85">
        <f t="shared" si="73"/>
        <v>1260</v>
      </c>
      <c r="O324" s="85">
        <v>187</v>
      </c>
      <c r="P324" s="85">
        <v>15290</v>
      </c>
      <c r="Q324" s="85">
        <v>554</v>
      </c>
      <c r="R324" s="85">
        <f t="shared" si="71"/>
        <v>47207</v>
      </c>
      <c r="S324" s="85">
        <f t="shared" si="72"/>
        <v>134124</v>
      </c>
    </row>
    <row r="325" spans="1:19">
      <c r="A325" s="8">
        <f t="shared" si="62"/>
        <v>318</v>
      </c>
      <c r="B325" s="21">
        <v>39370</v>
      </c>
      <c r="C325" s="20" t="s">
        <v>19</v>
      </c>
      <c r="D325" s="22" t="s">
        <v>475</v>
      </c>
      <c r="E325" s="11" t="s">
        <v>585</v>
      </c>
      <c r="F325" s="12" t="s">
        <v>120</v>
      </c>
      <c r="G325" s="99">
        <v>85421</v>
      </c>
      <c r="H325" s="21">
        <v>46161</v>
      </c>
      <c r="I325" s="102">
        <v>1246</v>
      </c>
      <c r="J325" s="73">
        <f t="shared" si="60"/>
        <v>86667</v>
      </c>
      <c r="K325" s="85">
        <f t="shared" si="61"/>
        <v>29337</v>
      </c>
      <c r="L325" s="85">
        <v>495</v>
      </c>
      <c r="M325" s="85">
        <v>0</v>
      </c>
      <c r="N325" s="85">
        <f t="shared" si="73"/>
        <v>1257</v>
      </c>
      <c r="O325" s="85">
        <v>187</v>
      </c>
      <c r="P325" s="85">
        <v>4141</v>
      </c>
      <c r="Q325" s="85">
        <v>373</v>
      </c>
      <c r="R325" s="85">
        <f t="shared" si="71"/>
        <v>35790</v>
      </c>
      <c r="S325" s="85">
        <f t="shared" si="72"/>
        <v>122457</v>
      </c>
    </row>
    <row r="326" spans="1:19">
      <c r="A326" s="8">
        <f t="shared" si="62"/>
        <v>319</v>
      </c>
      <c r="B326" s="21"/>
      <c r="C326" s="20" t="s">
        <v>19</v>
      </c>
      <c r="D326" s="20" t="s">
        <v>491</v>
      </c>
      <c r="E326" s="11" t="s">
        <v>585</v>
      </c>
      <c r="F326" s="11" t="s">
        <v>284</v>
      </c>
      <c r="G326" s="102">
        <v>55022</v>
      </c>
      <c r="H326" s="24"/>
      <c r="I326" s="102">
        <v>0</v>
      </c>
      <c r="J326" s="73">
        <f t="shared" si="60"/>
        <v>55022</v>
      </c>
      <c r="K326" s="85">
        <f t="shared" si="61"/>
        <v>18625</v>
      </c>
      <c r="L326" s="85">
        <v>495</v>
      </c>
      <c r="M326" s="85">
        <v>0</v>
      </c>
      <c r="N326" s="85">
        <f t="shared" si="73"/>
        <v>798</v>
      </c>
      <c r="O326" s="85">
        <v>187</v>
      </c>
      <c r="P326" s="85">
        <v>0</v>
      </c>
      <c r="Q326" s="85">
        <v>0</v>
      </c>
      <c r="R326" s="85">
        <f t="shared" si="71"/>
        <v>20105</v>
      </c>
      <c r="S326" s="85">
        <f t="shared" si="72"/>
        <v>75127</v>
      </c>
    </row>
    <row r="327" spans="1:19">
      <c r="A327" s="8">
        <f t="shared" si="62"/>
        <v>320</v>
      </c>
      <c r="B327" s="21"/>
      <c r="C327" s="20" t="s">
        <v>19</v>
      </c>
      <c r="D327" s="20" t="s">
        <v>492</v>
      </c>
      <c r="E327" s="11" t="s">
        <v>585</v>
      </c>
      <c r="F327" s="11" t="s">
        <v>284</v>
      </c>
      <c r="G327" s="102">
        <v>55022</v>
      </c>
      <c r="H327" s="24"/>
      <c r="I327" s="102">
        <v>0</v>
      </c>
      <c r="J327" s="73">
        <f t="shared" si="60"/>
        <v>55022</v>
      </c>
      <c r="K327" s="85">
        <f t="shared" si="61"/>
        <v>18625</v>
      </c>
      <c r="L327" s="85">
        <v>495</v>
      </c>
      <c r="M327" s="85">
        <v>0</v>
      </c>
      <c r="N327" s="85">
        <f t="shared" si="73"/>
        <v>798</v>
      </c>
      <c r="O327" s="85">
        <v>187</v>
      </c>
      <c r="P327" s="85">
        <v>0</v>
      </c>
      <c r="Q327" s="85">
        <v>554</v>
      </c>
      <c r="R327" s="85">
        <f t="shared" si="71"/>
        <v>20659</v>
      </c>
      <c r="S327" s="85">
        <f t="shared" si="72"/>
        <v>75681</v>
      </c>
    </row>
    <row r="328" spans="1:19">
      <c r="A328" s="8">
        <f t="shared" si="62"/>
        <v>321</v>
      </c>
      <c r="B328" s="21">
        <v>37046</v>
      </c>
      <c r="C328" s="20" t="s">
        <v>41</v>
      </c>
      <c r="D328" s="20" t="s">
        <v>42</v>
      </c>
      <c r="E328" s="135" t="s">
        <v>0</v>
      </c>
      <c r="F328" s="11" t="s">
        <v>43</v>
      </c>
      <c r="G328" s="102">
        <v>94707</v>
      </c>
      <c r="H328" s="46">
        <v>46645</v>
      </c>
      <c r="I328" s="102">
        <v>0</v>
      </c>
      <c r="J328" s="73">
        <f t="shared" ref="J328:J361" si="74">G328+I328</f>
        <v>94707</v>
      </c>
      <c r="K328" s="85">
        <f t="shared" ref="K328:K361" si="75">+ROUND((J328*0.3385),0)</f>
        <v>32058</v>
      </c>
      <c r="L328" s="85">
        <v>495</v>
      </c>
      <c r="M328" s="85">
        <v>0</v>
      </c>
      <c r="N328" s="85">
        <f t="shared" si="73"/>
        <v>1373</v>
      </c>
      <c r="O328" s="85">
        <v>187</v>
      </c>
      <c r="P328" s="85">
        <v>5978</v>
      </c>
      <c r="Q328" s="85">
        <v>459</v>
      </c>
      <c r="R328" s="85">
        <f t="shared" si="71"/>
        <v>40550</v>
      </c>
      <c r="S328" s="85">
        <f t="shared" si="72"/>
        <v>135257</v>
      </c>
    </row>
    <row r="329" spans="1:19">
      <c r="A329" s="8">
        <f t="shared" si="62"/>
        <v>322</v>
      </c>
      <c r="B329" s="21">
        <v>36160</v>
      </c>
      <c r="C329" s="20" t="s">
        <v>41</v>
      </c>
      <c r="D329" s="64" t="s">
        <v>44</v>
      </c>
      <c r="E329" s="135" t="s">
        <v>0</v>
      </c>
      <c r="F329" s="11" t="s">
        <v>45</v>
      </c>
      <c r="G329" s="102">
        <v>101455</v>
      </c>
      <c r="H329" s="46">
        <v>46645</v>
      </c>
      <c r="I329" s="102">
        <v>0</v>
      </c>
      <c r="J329" s="73">
        <f t="shared" si="74"/>
        <v>101455</v>
      </c>
      <c r="K329" s="85">
        <f t="shared" si="75"/>
        <v>34343</v>
      </c>
      <c r="L329" s="85">
        <v>495</v>
      </c>
      <c r="M329" s="85">
        <v>0</v>
      </c>
      <c r="N329" s="85">
        <f t="shared" si="73"/>
        <v>1471</v>
      </c>
      <c r="O329" s="85">
        <v>187</v>
      </c>
      <c r="P329" s="85">
        <v>0</v>
      </c>
      <c r="Q329" s="85">
        <v>0</v>
      </c>
      <c r="R329" s="85">
        <f t="shared" si="71"/>
        <v>36496</v>
      </c>
      <c r="S329" s="85">
        <f t="shared" si="72"/>
        <v>137951</v>
      </c>
    </row>
    <row r="330" spans="1:19">
      <c r="A330" s="8">
        <f t="shared" ref="A330:A361" si="76">A329+1</f>
        <v>323</v>
      </c>
      <c r="B330" s="21">
        <v>34883</v>
      </c>
      <c r="C330" s="20" t="s">
        <v>41</v>
      </c>
      <c r="D330" s="20" t="s">
        <v>237</v>
      </c>
      <c r="E330" s="135" t="s">
        <v>0</v>
      </c>
      <c r="F330" s="11" t="s">
        <v>177</v>
      </c>
      <c r="G330" s="102">
        <v>108682</v>
      </c>
      <c r="H330" s="21">
        <v>46645</v>
      </c>
      <c r="I330" s="102">
        <v>0</v>
      </c>
      <c r="J330" s="73">
        <f t="shared" si="74"/>
        <v>108682</v>
      </c>
      <c r="K330" s="85">
        <f t="shared" si="75"/>
        <v>36789</v>
      </c>
      <c r="L330" s="85">
        <v>495</v>
      </c>
      <c r="M330" s="85">
        <v>0</v>
      </c>
      <c r="N330" s="85">
        <f>ROUND(J330*0.0145,0)</f>
        <v>1576</v>
      </c>
      <c r="O330" s="85">
        <v>187</v>
      </c>
      <c r="P330" s="85">
        <v>21217</v>
      </c>
      <c r="Q330" s="85">
        <v>742</v>
      </c>
      <c r="R330" s="85">
        <f>K330+L330+M330+N330+O330+P330+Q330</f>
        <v>61006</v>
      </c>
      <c r="S330" s="85">
        <f>J330+R330</f>
        <v>169688</v>
      </c>
    </row>
    <row r="331" spans="1:19">
      <c r="A331" s="8">
        <f t="shared" si="76"/>
        <v>324</v>
      </c>
      <c r="B331" s="21">
        <v>34883</v>
      </c>
      <c r="C331" s="20" t="s">
        <v>41</v>
      </c>
      <c r="D331" s="20" t="s">
        <v>238</v>
      </c>
      <c r="E331" s="135" t="s">
        <v>0</v>
      </c>
      <c r="F331" s="11" t="s">
        <v>239</v>
      </c>
      <c r="G331" s="102">
        <v>112485</v>
      </c>
      <c r="H331" s="21">
        <v>46645</v>
      </c>
      <c r="I331" s="102">
        <v>0</v>
      </c>
      <c r="J331" s="73">
        <f t="shared" si="74"/>
        <v>112485</v>
      </c>
      <c r="K331" s="85">
        <f t="shared" si="75"/>
        <v>38076</v>
      </c>
      <c r="L331" s="85">
        <v>495</v>
      </c>
      <c r="M331" s="85">
        <v>0</v>
      </c>
      <c r="N331" s="85">
        <f>ROUND(J331*0.0145,0)</f>
        <v>1631</v>
      </c>
      <c r="O331" s="85">
        <v>187</v>
      </c>
      <c r="P331" s="85">
        <v>21217</v>
      </c>
      <c r="Q331" s="85">
        <v>742</v>
      </c>
      <c r="R331" s="85">
        <f>K331+L331+M331+N331+O331+P331+Q331</f>
        <v>62348</v>
      </c>
      <c r="S331" s="85">
        <f>J331+R331</f>
        <v>174833</v>
      </c>
    </row>
    <row r="332" spans="1:19">
      <c r="A332" s="8">
        <f t="shared" si="76"/>
        <v>325</v>
      </c>
      <c r="B332" s="21">
        <v>36160</v>
      </c>
      <c r="C332" s="20" t="s">
        <v>41</v>
      </c>
      <c r="D332" s="20" t="s">
        <v>612</v>
      </c>
      <c r="E332" s="135" t="s">
        <v>0</v>
      </c>
      <c r="F332" s="11" t="s">
        <v>45</v>
      </c>
      <c r="G332" s="83">
        <v>101455</v>
      </c>
      <c r="H332" s="21">
        <v>46645</v>
      </c>
      <c r="I332" s="102">
        <v>0</v>
      </c>
      <c r="J332" s="73">
        <f t="shared" si="74"/>
        <v>101455</v>
      </c>
      <c r="K332" s="85">
        <f t="shared" si="75"/>
        <v>34343</v>
      </c>
      <c r="L332" s="85">
        <v>495</v>
      </c>
      <c r="M332" s="85">
        <v>0</v>
      </c>
      <c r="N332" s="85">
        <f>ROUND(J332*0.0145,0)</f>
        <v>1471</v>
      </c>
      <c r="O332" s="85">
        <v>187</v>
      </c>
      <c r="P332" s="85">
        <v>0</v>
      </c>
      <c r="Q332" s="85">
        <v>0</v>
      </c>
      <c r="R332" s="85">
        <f>K332+L332+M332+N332+O332+P332+Q332</f>
        <v>36496</v>
      </c>
      <c r="S332" s="85">
        <f>J332+R332</f>
        <v>137951</v>
      </c>
    </row>
    <row r="333" spans="1:19">
      <c r="A333" s="8">
        <f t="shared" si="76"/>
        <v>326</v>
      </c>
      <c r="B333" s="24">
        <v>35751</v>
      </c>
      <c r="C333" s="20" t="s">
        <v>41</v>
      </c>
      <c r="D333" s="20" t="s">
        <v>313</v>
      </c>
      <c r="E333" s="135" t="s">
        <v>0</v>
      </c>
      <c r="F333" s="11" t="s">
        <v>173</v>
      </c>
      <c r="G333" s="102">
        <v>105005</v>
      </c>
      <c r="H333" s="21">
        <v>46645</v>
      </c>
      <c r="I333" s="102">
        <v>0</v>
      </c>
      <c r="J333" s="73">
        <f t="shared" si="74"/>
        <v>105005</v>
      </c>
      <c r="K333" s="85">
        <f t="shared" si="75"/>
        <v>35544</v>
      </c>
      <c r="L333" s="85">
        <v>495</v>
      </c>
      <c r="M333" s="85">
        <v>0</v>
      </c>
      <c r="N333" s="85">
        <f>+ROUND(J333*0.0145,0)</f>
        <v>1523</v>
      </c>
      <c r="O333" s="85">
        <v>187</v>
      </c>
      <c r="P333" s="85">
        <v>0</v>
      </c>
      <c r="Q333" s="85">
        <v>0</v>
      </c>
      <c r="R333" s="85">
        <f>+K333+L333+M333+N333+O333+P333+Q333</f>
        <v>37749</v>
      </c>
      <c r="S333" s="85">
        <f>+J333+R333</f>
        <v>142754</v>
      </c>
    </row>
    <row r="334" spans="1:19">
      <c r="A334" s="8">
        <f t="shared" si="76"/>
        <v>327</v>
      </c>
      <c r="B334" s="21">
        <v>34883</v>
      </c>
      <c r="C334" s="20" t="s">
        <v>41</v>
      </c>
      <c r="D334" s="20" t="s">
        <v>327</v>
      </c>
      <c r="E334" s="135" t="s">
        <v>0</v>
      </c>
      <c r="F334" s="11" t="s">
        <v>177</v>
      </c>
      <c r="G334" s="102">
        <v>108682</v>
      </c>
      <c r="H334" s="21">
        <v>46645</v>
      </c>
      <c r="I334" s="102">
        <v>0</v>
      </c>
      <c r="J334" s="73">
        <f t="shared" si="74"/>
        <v>108682</v>
      </c>
      <c r="K334" s="83">
        <f t="shared" si="75"/>
        <v>36789</v>
      </c>
      <c r="L334" s="83">
        <v>495</v>
      </c>
      <c r="M334" s="83">
        <v>0</v>
      </c>
      <c r="N334" s="83">
        <f>ROUND(J334*0.0145,0)</f>
        <v>1576</v>
      </c>
      <c r="O334" s="83">
        <v>187</v>
      </c>
      <c r="P334" s="83">
        <v>5978</v>
      </c>
      <c r="Q334" s="83">
        <v>459</v>
      </c>
      <c r="R334" s="83">
        <f>K334+L334+M334+N334+O334+P334+Q334</f>
        <v>45484</v>
      </c>
      <c r="S334" s="83">
        <f>J334+R334</f>
        <v>154166</v>
      </c>
    </row>
    <row r="335" spans="1:19">
      <c r="A335" s="8">
        <f t="shared" si="76"/>
        <v>328</v>
      </c>
      <c r="B335" s="21">
        <v>37691</v>
      </c>
      <c r="C335" s="20" t="s">
        <v>41</v>
      </c>
      <c r="D335" s="20" t="s">
        <v>374</v>
      </c>
      <c r="E335" s="135" t="s">
        <v>0</v>
      </c>
      <c r="F335" s="11" t="s">
        <v>177</v>
      </c>
      <c r="G335" s="102">
        <v>108682</v>
      </c>
      <c r="H335" s="21">
        <v>46645</v>
      </c>
      <c r="I335" s="102">
        <v>0</v>
      </c>
      <c r="J335" s="73">
        <f t="shared" si="74"/>
        <v>108682</v>
      </c>
      <c r="K335" s="85">
        <f t="shared" si="75"/>
        <v>36789</v>
      </c>
      <c r="L335" s="85">
        <v>495</v>
      </c>
      <c r="M335" s="85">
        <v>0</v>
      </c>
      <c r="N335" s="85">
        <f>ROUND(J335*0.0145,0)</f>
        <v>1576</v>
      </c>
      <c r="O335" s="85">
        <v>187</v>
      </c>
      <c r="P335" s="85">
        <v>4141</v>
      </c>
      <c r="Q335" s="85">
        <v>373</v>
      </c>
      <c r="R335" s="85">
        <f>K335+L335+M335+N335+O335+P335+Q335</f>
        <v>43561</v>
      </c>
      <c r="S335" s="85">
        <f>J335+R335</f>
        <v>152243</v>
      </c>
    </row>
    <row r="336" spans="1:19">
      <c r="A336" s="8">
        <f t="shared" si="76"/>
        <v>329</v>
      </c>
      <c r="B336" s="21">
        <v>35877</v>
      </c>
      <c r="C336" s="20" t="s">
        <v>41</v>
      </c>
      <c r="D336" s="22" t="s">
        <v>469</v>
      </c>
      <c r="E336" s="11" t="s">
        <v>585</v>
      </c>
      <c r="F336" s="11" t="s">
        <v>45</v>
      </c>
      <c r="G336" s="102">
        <v>101455</v>
      </c>
      <c r="H336" s="21">
        <v>46645</v>
      </c>
      <c r="I336" s="102">
        <v>0</v>
      </c>
      <c r="J336" s="73">
        <f t="shared" si="74"/>
        <v>101455</v>
      </c>
      <c r="K336" s="85">
        <f t="shared" si="75"/>
        <v>34343</v>
      </c>
      <c r="L336" s="85">
        <v>495</v>
      </c>
      <c r="M336" s="85">
        <v>0</v>
      </c>
      <c r="N336" s="85">
        <f>+ROUND(J336*0.0145,0)</f>
        <v>1471</v>
      </c>
      <c r="O336" s="85">
        <v>187</v>
      </c>
      <c r="P336" s="85">
        <v>9794</v>
      </c>
      <c r="Q336" s="85">
        <v>742</v>
      </c>
      <c r="R336" s="85">
        <f>+K336+L336+M336+N336+O336+P336+Q336</f>
        <v>47032</v>
      </c>
      <c r="S336" s="85">
        <f>+J336+R336</f>
        <v>148487</v>
      </c>
    </row>
    <row r="337" spans="1:19">
      <c r="A337" s="8">
        <f t="shared" si="76"/>
        <v>330</v>
      </c>
      <c r="B337" s="21">
        <v>37046</v>
      </c>
      <c r="C337" s="20" t="s">
        <v>31</v>
      </c>
      <c r="D337" s="20" t="s">
        <v>32</v>
      </c>
      <c r="E337" s="135" t="s">
        <v>0</v>
      </c>
      <c r="F337" s="11" t="s">
        <v>199</v>
      </c>
      <c r="G337" s="102">
        <v>109713</v>
      </c>
      <c r="H337" s="46">
        <v>46801</v>
      </c>
      <c r="I337" s="102">
        <v>0</v>
      </c>
      <c r="J337" s="73">
        <f t="shared" si="74"/>
        <v>109713</v>
      </c>
      <c r="K337" s="85">
        <f t="shared" si="75"/>
        <v>37138</v>
      </c>
      <c r="L337" s="85">
        <v>495</v>
      </c>
      <c r="M337" s="85">
        <v>0</v>
      </c>
      <c r="N337" s="85">
        <f>+ROUND(J337*0.0145,0)</f>
        <v>1591</v>
      </c>
      <c r="O337" s="85">
        <v>187</v>
      </c>
      <c r="P337" s="85">
        <v>4141</v>
      </c>
      <c r="Q337" s="85">
        <v>373</v>
      </c>
      <c r="R337" s="85">
        <f>+K337+L337+M337+N337+O337+P337+Q337</f>
        <v>43925</v>
      </c>
      <c r="S337" s="85">
        <f>+J337+R337</f>
        <v>153638</v>
      </c>
    </row>
    <row r="338" spans="1:19">
      <c r="A338" s="8">
        <f t="shared" si="76"/>
        <v>331</v>
      </c>
      <c r="B338" s="21">
        <v>42066</v>
      </c>
      <c r="C338" s="20" t="s">
        <v>31</v>
      </c>
      <c r="D338" s="20" t="s">
        <v>34</v>
      </c>
      <c r="E338" s="135" t="s">
        <v>0</v>
      </c>
      <c r="F338" s="11" t="s">
        <v>33</v>
      </c>
      <c r="G338" s="102">
        <v>106003</v>
      </c>
      <c r="H338" s="46">
        <v>46801</v>
      </c>
      <c r="I338" s="102">
        <v>0</v>
      </c>
      <c r="J338" s="73">
        <f t="shared" si="74"/>
        <v>106003</v>
      </c>
      <c r="K338" s="85">
        <f t="shared" si="75"/>
        <v>35882</v>
      </c>
      <c r="L338" s="85">
        <v>495</v>
      </c>
      <c r="M338" s="85">
        <v>0</v>
      </c>
      <c r="N338" s="85">
        <f>+ROUND(J338*0.0145,0)</f>
        <v>1537</v>
      </c>
      <c r="O338" s="85">
        <v>187</v>
      </c>
      <c r="P338" s="85">
        <v>21217</v>
      </c>
      <c r="Q338" s="85">
        <v>742</v>
      </c>
      <c r="R338" s="85">
        <f>+K338+L338+M338+N338+O338+P338+Q338</f>
        <v>60060</v>
      </c>
      <c r="S338" s="85">
        <f>+J338+R338</f>
        <v>166063</v>
      </c>
    </row>
    <row r="339" spans="1:19">
      <c r="A339" s="8">
        <f t="shared" si="76"/>
        <v>332</v>
      </c>
      <c r="B339" s="24">
        <v>41513</v>
      </c>
      <c r="C339" s="20" t="s">
        <v>31</v>
      </c>
      <c r="D339" s="20" t="s">
        <v>63</v>
      </c>
      <c r="E339" s="135" t="s">
        <v>0</v>
      </c>
      <c r="F339" s="11" t="s">
        <v>38</v>
      </c>
      <c r="G339" s="102">
        <v>125898</v>
      </c>
      <c r="H339" s="21">
        <v>46339</v>
      </c>
      <c r="I339" s="102">
        <v>0</v>
      </c>
      <c r="J339" s="73">
        <f t="shared" si="74"/>
        <v>125898</v>
      </c>
      <c r="K339" s="83">
        <f t="shared" si="75"/>
        <v>42616</v>
      </c>
      <c r="L339" s="85">
        <v>495</v>
      </c>
      <c r="M339" s="83">
        <v>0</v>
      </c>
      <c r="N339" s="83">
        <f>+ROUND(J339*0.0145,0)</f>
        <v>1826</v>
      </c>
      <c r="O339" s="83">
        <v>187</v>
      </c>
      <c r="P339" s="85">
        <v>0</v>
      </c>
      <c r="Q339" s="85">
        <v>742</v>
      </c>
      <c r="R339" s="83">
        <f>+K339+L339+M339+N339+O339+P339+Q339</f>
        <v>45866</v>
      </c>
      <c r="S339" s="83">
        <f>+J339+R339</f>
        <v>171764</v>
      </c>
    </row>
    <row r="340" spans="1:19">
      <c r="A340" s="8">
        <f t="shared" si="76"/>
        <v>333</v>
      </c>
      <c r="B340" s="21">
        <v>34883</v>
      </c>
      <c r="C340" s="20" t="s">
        <v>31</v>
      </c>
      <c r="D340" s="20" t="s">
        <v>197</v>
      </c>
      <c r="E340" s="135" t="s">
        <v>0</v>
      </c>
      <c r="F340" s="11" t="s">
        <v>198</v>
      </c>
      <c r="G340" s="102">
        <v>113553</v>
      </c>
      <c r="H340" s="24">
        <v>46636</v>
      </c>
      <c r="I340" s="102">
        <v>0</v>
      </c>
      <c r="J340" s="73">
        <f t="shared" si="74"/>
        <v>113553</v>
      </c>
      <c r="K340" s="85">
        <f t="shared" si="75"/>
        <v>38438</v>
      </c>
      <c r="L340" s="85">
        <v>495</v>
      </c>
      <c r="M340" s="85">
        <v>0</v>
      </c>
      <c r="N340" s="85">
        <f>+ROUND(J340*0.0145,0)</f>
        <v>1647</v>
      </c>
      <c r="O340" s="85">
        <v>187</v>
      </c>
      <c r="P340" s="85">
        <v>9794</v>
      </c>
      <c r="Q340" s="85">
        <v>742</v>
      </c>
      <c r="R340" s="85">
        <f>+K340+L340+M340+N340+O340+P340+Q340</f>
        <v>51303</v>
      </c>
      <c r="S340" s="85">
        <f>+J340+R340</f>
        <v>164856</v>
      </c>
    </row>
    <row r="341" spans="1:19">
      <c r="A341" s="8">
        <f t="shared" si="76"/>
        <v>334</v>
      </c>
      <c r="B341" s="23">
        <v>34316</v>
      </c>
      <c r="C341" s="22" t="s">
        <v>31</v>
      </c>
      <c r="D341" s="22" t="s">
        <v>262</v>
      </c>
      <c r="E341" s="135" t="s">
        <v>0</v>
      </c>
      <c r="F341" s="12" t="s">
        <v>512</v>
      </c>
      <c r="G341" s="85">
        <v>117526</v>
      </c>
      <c r="H341" s="23">
        <v>46801</v>
      </c>
      <c r="I341" s="99">
        <v>0</v>
      </c>
      <c r="J341" s="73">
        <f t="shared" si="74"/>
        <v>117526</v>
      </c>
      <c r="K341" s="85">
        <f t="shared" si="75"/>
        <v>39783</v>
      </c>
      <c r="L341" s="85">
        <v>495</v>
      </c>
      <c r="M341" s="85">
        <v>0</v>
      </c>
      <c r="N341" s="85">
        <f>ROUND(J341*0.0145,0)</f>
        <v>1704</v>
      </c>
      <c r="O341" s="85">
        <v>187</v>
      </c>
      <c r="P341" s="85">
        <v>0</v>
      </c>
      <c r="Q341" s="85">
        <v>0</v>
      </c>
      <c r="R341" s="85">
        <f>K341+L341+M341+N341+O341+P341+Q341</f>
        <v>42169</v>
      </c>
      <c r="S341" s="85">
        <f>J341+R341</f>
        <v>159695</v>
      </c>
    </row>
    <row r="342" spans="1:19">
      <c r="A342" s="8">
        <f t="shared" si="76"/>
        <v>335</v>
      </c>
      <c r="B342" s="21">
        <v>42086</v>
      </c>
      <c r="C342" s="20" t="s">
        <v>31</v>
      </c>
      <c r="D342" s="20" t="s">
        <v>615</v>
      </c>
      <c r="E342" s="135" t="s">
        <v>0</v>
      </c>
      <c r="F342" s="11" t="s">
        <v>312</v>
      </c>
      <c r="G342" s="102">
        <v>89252</v>
      </c>
      <c r="H342" s="21">
        <v>46617</v>
      </c>
      <c r="I342" s="102">
        <v>0</v>
      </c>
      <c r="J342" s="73">
        <f t="shared" si="74"/>
        <v>89252</v>
      </c>
      <c r="K342" s="85">
        <f t="shared" si="75"/>
        <v>30212</v>
      </c>
      <c r="L342" s="85">
        <v>495</v>
      </c>
      <c r="M342" s="85">
        <v>0</v>
      </c>
      <c r="N342" s="85">
        <f>+ROUND(J342*0.0145,0)</f>
        <v>1294</v>
      </c>
      <c r="O342" s="85">
        <v>187</v>
      </c>
      <c r="P342" s="85">
        <v>8150</v>
      </c>
      <c r="Q342" s="85">
        <v>373</v>
      </c>
      <c r="R342" s="85">
        <f>+K342+L342+M342+N342+O342+P342+Q342</f>
        <v>40711</v>
      </c>
      <c r="S342" s="85">
        <f>+J342+R342</f>
        <v>129963</v>
      </c>
    </row>
    <row r="343" spans="1:19">
      <c r="A343" s="8">
        <f t="shared" si="76"/>
        <v>336</v>
      </c>
      <c r="B343" s="23">
        <v>35828</v>
      </c>
      <c r="C343" s="22" t="s">
        <v>31</v>
      </c>
      <c r="D343" s="22" t="s">
        <v>404</v>
      </c>
      <c r="E343" s="135" t="s">
        <v>0</v>
      </c>
      <c r="F343" s="12" t="s">
        <v>35</v>
      </c>
      <c r="G343" s="99">
        <v>102417</v>
      </c>
      <c r="H343" s="23">
        <v>46636</v>
      </c>
      <c r="I343" s="99">
        <v>0</v>
      </c>
      <c r="J343" s="73">
        <f t="shared" si="74"/>
        <v>102417</v>
      </c>
      <c r="K343" s="83">
        <f t="shared" si="75"/>
        <v>34668</v>
      </c>
      <c r="L343" s="85">
        <v>495</v>
      </c>
      <c r="M343" s="83">
        <v>0</v>
      </c>
      <c r="N343" s="83">
        <f>ROUND(J343*0.0145,0)</f>
        <v>1485</v>
      </c>
      <c r="O343" s="83">
        <v>187</v>
      </c>
      <c r="P343" s="85">
        <v>5978</v>
      </c>
      <c r="Q343" s="85">
        <v>459</v>
      </c>
      <c r="R343" s="83">
        <f>K343+L343+M343+N343+O343+P343+Q343</f>
        <v>43272</v>
      </c>
      <c r="S343" s="83">
        <f>J343+R343</f>
        <v>145689</v>
      </c>
    </row>
    <row r="344" spans="1:19">
      <c r="A344" s="8">
        <f t="shared" si="76"/>
        <v>337</v>
      </c>
      <c r="B344" s="23">
        <v>33769</v>
      </c>
      <c r="C344" s="22" t="s">
        <v>31</v>
      </c>
      <c r="D344" s="22" t="s">
        <v>621</v>
      </c>
      <c r="E344" s="135" t="s">
        <v>0</v>
      </c>
      <c r="F344" s="136" t="s">
        <v>311</v>
      </c>
      <c r="G344" s="102">
        <v>121638</v>
      </c>
      <c r="H344" s="137">
        <v>46636</v>
      </c>
      <c r="I344" s="102">
        <v>0</v>
      </c>
      <c r="J344" s="73">
        <f t="shared" si="74"/>
        <v>121638</v>
      </c>
      <c r="K344" s="83">
        <f t="shared" si="75"/>
        <v>41174</v>
      </c>
      <c r="L344" s="85">
        <v>495</v>
      </c>
      <c r="M344" s="83">
        <v>0</v>
      </c>
      <c r="N344" s="83">
        <f>ROUND(J344*0.0145,0)</f>
        <v>1764</v>
      </c>
      <c r="O344" s="83">
        <v>187</v>
      </c>
      <c r="P344" s="85">
        <v>5978</v>
      </c>
      <c r="Q344" s="85">
        <v>459</v>
      </c>
      <c r="R344" s="83">
        <f>K344+L344+M344+N344+O344+P344+Q344</f>
        <v>50057</v>
      </c>
      <c r="S344" s="83">
        <f>J344+R344</f>
        <v>171695</v>
      </c>
    </row>
    <row r="345" spans="1:19">
      <c r="A345" s="8">
        <f t="shared" si="76"/>
        <v>338</v>
      </c>
      <c r="B345" s="21">
        <v>33658</v>
      </c>
      <c r="C345" s="20" t="s">
        <v>36</v>
      </c>
      <c r="D345" s="20" t="s">
        <v>37</v>
      </c>
      <c r="E345" s="135" t="s">
        <v>0</v>
      </c>
      <c r="F345" s="11" t="s">
        <v>38</v>
      </c>
      <c r="G345" s="102">
        <v>125898</v>
      </c>
      <c r="H345" s="46">
        <v>46636</v>
      </c>
      <c r="I345" s="102">
        <v>0</v>
      </c>
      <c r="J345" s="73">
        <f t="shared" si="74"/>
        <v>125898</v>
      </c>
      <c r="K345" s="85">
        <f t="shared" si="75"/>
        <v>42616</v>
      </c>
      <c r="L345" s="85">
        <v>495</v>
      </c>
      <c r="M345" s="85">
        <v>0</v>
      </c>
      <c r="N345" s="85">
        <f>+ROUND(J345*0.0145,0)</f>
        <v>1826</v>
      </c>
      <c r="O345" s="85">
        <v>187</v>
      </c>
      <c r="P345" s="85">
        <v>9794</v>
      </c>
      <c r="Q345" s="85">
        <v>742</v>
      </c>
      <c r="R345" s="85">
        <f>+K345+L345+M345+N345+O345+P345+Q345</f>
        <v>55660</v>
      </c>
      <c r="S345" s="85">
        <f>+J345+R345</f>
        <v>181558</v>
      </c>
    </row>
    <row r="346" spans="1:19">
      <c r="A346" s="8">
        <f t="shared" si="76"/>
        <v>339</v>
      </c>
      <c r="B346" s="21">
        <v>38096</v>
      </c>
      <c r="C346" s="20" t="s">
        <v>36</v>
      </c>
      <c r="D346" s="20" t="s">
        <v>169</v>
      </c>
      <c r="E346" s="135" t="s">
        <v>0</v>
      </c>
      <c r="F346" s="11" t="s">
        <v>170</v>
      </c>
      <c r="G346" s="102">
        <v>134865</v>
      </c>
      <c r="H346" s="21">
        <v>46636</v>
      </c>
      <c r="I346" s="102">
        <v>0</v>
      </c>
      <c r="J346" s="73">
        <f t="shared" si="74"/>
        <v>134865</v>
      </c>
      <c r="K346" s="85">
        <f t="shared" si="75"/>
        <v>45652</v>
      </c>
      <c r="L346" s="85">
        <v>495</v>
      </c>
      <c r="M346" s="85">
        <v>0</v>
      </c>
      <c r="N346" s="85">
        <f>+ROUND(J346*0.0145,0)</f>
        <v>1956</v>
      </c>
      <c r="O346" s="85">
        <v>187</v>
      </c>
      <c r="P346" s="85">
        <v>8150</v>
      </c>
      <c r="Q346" s="85">
        <v>373</v>
      </c>
      <c r="R346" s="85">
        <f>+K346+L346+M346+N346+O346+P346+Q346</f>
        <v>56813</v>
      </c>
      <c r="S346" s="85">
        <f>+J346+R346</f>
        <v>191678</v>
      </c>
    </row>
    <row r="347" spans="1:19">
      <c r="A347" s="8">
        <f t="shared" si="76"/>
        <v>340</v>
      </c>
      <c r="B347" s="24">
        <v>45616</v>
      </c>
      <c r="C347" s="20" t="s">
        <v>386</v>
      </c>
      <c r="D347" s="20" t="s">
        <v>388</v>
      </c>
      <c r="E347" s="135" t="s">
        <v>0</v>
      </c>
      <c r="F347" s="11" t="s">
        <v>355</v>
      </c>
      <c r="G347" s="102">
        <v>41371</v>
      </c>
      <c r="H347" s="21">
        <v>46346</v>
      </c>
      <c r="I347" s="102">
        <v>0</v>
      </c>
      <c r="J347" s="73">
        <f t="shared" si="74"/>
        <v>41371</v>
      </c>
      <c r="K347" s="85">
        <f t="shared" si="75"/>
        <v>14004</v>
      </c>
      <c r="L347" s="85">
        <v>495</v>
      </c>
      <c r="M347" s="85">
        <v>0</v>
      </c>
      <c r="N347" s="85">
        <f t="shared" ref="N347:N353" si="77">ROUND(J347*0.0145,0)</f>
        <v>600</v>
      </c>
      <c r="O347" s="85">
        <v>187</v>
      </c>
      <c r="P347" s="85">
        <v>4141</v>
      </c>
      <c r="Q347" s="85">
        <v>373</v>
      </c>
      <c r="R347" s="85">
        <f t="shared" ref="R347:R353" si="78">K347+L347+M347+N347+O347+P347+Q347</f>
        <v>19800</v>
      </c>
      <c r="S347" s="85">
        <f t="shared" ref="S347:S353" si="79">J347+R347</f>
        <v>61171</v>
      </c>
    </row>
    <row r="348" spans="1:19">
      <c r="A348" s="8">
        <f t="shared" si="76"/>
        <v>341</v>
      </c>
      <c r="B348" s="21">
        <v>44284</v>
      </c>
      <c r="C348" s="20" t="s">
        <v>377</v>
      </c>
      <c r="D348" s="20" t="s">
        <v>391</v>
      </c>
      <c r="E348" s="135" t="s">
        <v>0</v>
      </c>
      <c r="F348" s="11" t="s">
        <v>384</v>
      </c>
      <c r="G348" s="102">
        <v>53570</v>
      </c>
      <c r="H348" s="21">
        <v>46283</v>
      </c>
      <c r="I348" s="102">
        <v>169</v>
      </c>
      <c r="J348" s="73">
        <f t="shared" si="74"/>
        <v>53739</v>
      </c>
      <c r="K348" s="85">
        <f t="shared" si="75"/>
        <v>18191</v>
      </c>
      <c r="L348" s="85">
        <v>495</v>
      </c>
      <c r="M348" s="85">
        <v>0</v>
      </c>
      <c r="N348" s="85">
        <f t="shared" si="77"/>
        <v>779</v>
      </c>
      <c r="O348" s="85">
        <v>187</v>
      </c>
      <c r="P348" s="85">
        <v>9794</v>
      </c>
      <c r="Q348" s="85">
        <v>742</v>
      </c>
      <c r="R348" s="85">
        <f t="shared" si="78"/>
        <v>30188</v>
      </c>
      <c r="S348" s="85">
        <f t="shared" si="79"/>
        <v>83927</v>
      </c>
    </row>
    <row r="349" spans="1:19">
      <c r="A349" s="8">
        <f t="shared" si="76"/>
        <v>342</v>
      </c>
      <c r="B349" s="24">
        <v>43038</v>
      </c>
      <c r="C349" s="20" t="s">
        <v>377</v>
      </c>
      <c r="D349" s="43" t="s">
        <v>399</v>
      </c>
      <c r="E349" s="135" t="s">
        <v>0</v>
      </c>
      <c r="F349" s="11" t="s">
        <v>400</v>
      </c>
      <c r="G349" s="102">
        <v>51615</v>
      </c>
      <c r="H349" s="21">
        <v>46252</v>
      </c>
      <c r="I349" s="102">
        <v>301</v>
      </c>
      <c r="J349" s="73">
        <f t="shared" si="74"/>
        <v>51916</v>
      </c>
      <c r="K349" s="85">
        <f t="shared" si="75"/>
        <v>17574</v>
      </c>
      <c r="L349" s="85">
        <v>495</v>
      </c>
      <c r="M349" s="85">
        <v>0</v>
      </c>
      <c r="N349" s="85">
        <f t="shared" si="77"/>
        <v>753</v>
      </c>
      <c r="O349" s="85">
        <v>187</v>
      </c>
      <c r="P349" s="95">
        <v>5978</v>
      </c>
      <c r="Q349" s="95">
        <v>459</v>
      </c>
      <c r="R349" s="85">
        <f t="shared" si="78"/>
        <v>25446</v>
      </c>
      <c r="S349" s="85">
        <f t="shared" si="79"/>
        <v>77362</v>
      </c>
    </row>
    <row r="350" spans="1:19">
      <c r="A350" s="8">
        <f t="shared" si="76"/>
        <v>343</v>
      </c>
      <c r="B350" s="24">
        <v>45136</v>
      </c>
      <c r="C350" s="20" t="s">
        <v>377</v>
      </c>
      <c r="D350" s="43" t="s">
        <v>401</v>
      </c>
      <c r="E350" s="135" t="s">
        <v>0</v>
      </c>
      <c r="F350" s="11" t="s">
        <v>55</v>
      </c>
      <c r="G350" s="102">
        <v>49731</v>
      </c>
      <c r="H350" s="21">
        <v>46252</v>
      </c>
      <c r="I350" s="102">
        <v>290</v>
      </c>
      <c r="J350" s="73">
        <f t="shared" si="74"/>
        <v>50021</v>
      </c>
      <c r="K350" s="85">
        <f t="shared" si="75"/>
        <v>16932</v>
      </c>
      <c r="L350" s="85">
        <v>495</v>
      </c>
      <c r="M350" s="85">
        <v>0</v>
      </c>
      <c r="N350" s="85">
        <f t="shared" si="77"/>
        <v>725</v>
      </c>
      <c r="O350" s="85">
        <v>187</v>
      </c>
      <c r="P350" s="95">
        <v>8150</v>
      </c>
      <c r="Q350" s="95">
        <v>459</v>
      </c>
      <c r="R350" s="85">
        <f t="shared" si="78"/>
        <v>26948</v>
      </c>
      <c r="S350" s="85">
        <f t="shared" si="79"/>
        <v>76969</v>
      </c>
    </row>
    <row r="351" spans="1:19">
      <c r="A351" s="8">
        <f t="shared" si="76"/>
        <v>344</v>
      </c>
      <c r="B351" s="21">
        <v>45397</v>
      </c>
      <c r="C351" s="20" t="s">
        <v>504</v>
      </c>
      <c r="D351" s="20" t="s">
        <v>378</v>
      </c>
      <c r="E351" s="135" t="s">
        <v>0</v>
      </c>
      <c r="F351" s="11" t="s">
        <v>505</v>
      </c>
      <c r="G351" s="102">
        <v>68648</v>
      </c>
      <c r="H351" s="21">
        <v>46552</v>
      </c>
      <c r="I351" s="102">
        <v>0</v>
      </c>
      <c r="J351" s="73">
        <f t="shared" si="74"/>
        <v>68648</v>
      </c>
      <c r="K351" s="85">
        <f t="shared" si="75"/>
        <v>23237</v>
      </c>
      <c r="L351" s="85">
        <v>495</v>
      </c>
      <c r="M351" s="85">
        <v>0</v>
      </c>
      <c r="N351" s="85">
        <f t="shared" si="77"/>
        <v>995</v>
      </c>
      <c r="O351" s="85">
        <v>187</v>
      </c>
      <c r="P351" s="95">
        <v>0</v>
      </c>
      <c r="Q351" s="95">
        <v>0</v>
      </c>
      <c r="R351" s="85">
        <f t="shared" si="78"/>
        <v>24914</v>
      </c>
      <c r="S351" s="85">
        <f t="shared" si="79"/>
        <v>93562</v>
      </c>
    </row>
    <row r="352" spans="1:19">
      <c r="A352" s="8">
        <f t="shared" si="76"/>
        <v>345</v>
      </c>
      <c r="B352" s="23">
        <v>41085</v>
      </c>
      <c r="C352" s="22" t="s">
        <v>375</v>
      </c>
      <c r="D352" s="45" t="s">
        <v>376</v>
      </c>
      <c r="E352" s="135" t="s">
        <v>0</v>
      </c>
      <c r="F352" s="12" t="s">
        <v>344</v>
      </c>
      <c r="G352" s="102">
        <v>86219</v>
      </c>
      <c r="H352" s="21">
        <v>46746</v>
      </c>
      <c r="I352" s="99">
        <v>0</v>
      </c>
      <c r="J352" s="73">
        <f t="shared" si="74"/>
        <v>86219</v>
      </c>
      <c r="K352" s="85">
        <f t="shared" si="75"/>
        <v>29185</v>
      </c>
      <c r="L352" s="85">
        <v>495</v>
      </c>
      <c r="M352" s="85">
        <v>0</v>
      </c>
      <c r="N352" s="85">
        <f t="shared" si="77"/>
        <v>1250</v>
      </c>
      <c r="O352" s="85">
        <v>187</v>
      </c>
      <c r="P352" s="85">
        <v>8150</v>
      </c>
      <c r="Q352" s="85">
        <v>373</v>
      </c>
      <c r="R352" s="85">
        <f t="shared" si="78"/>
        <v>39640</v>
      </c>
      <c r="S352" s="85">
        <f t="shared" si="79"/>
        <v>125859</v>
      </c>
    </row>
    <row r="353" spans="1:19">
      <c r="A353" s="8">
        <f t="shared" si="76"/>
        <v>346</v>
      </c>
      <c r="B353" s="21">
        <v>45488</v>
      </c>
      <c r="C353" s="20" t="s">
        <v>336</v>
      </c>
      <c r="D353" s="20" t="s">
        <v>337</v>
      </c>
      <c r="E353" s="135" t="s">
        <v>0</v>
      </c>
      <c r="F353" s="11" t="s">
        <v>338</v>
      </c>
      <c r="G353" s="102">
        <v>33581</v>
      </c>
      <c r="H353" s="21">
        <v>46218</v>
      </c>
      <c r="I353" s="102">
        <v>318</v>
      </c>
      <c r="J353" s="73">
        <f t="shared" si="74"/>
        <v>33899</v>
      </c>
      <c r="K353" s="85">
        <f t="shared" si="75"/>
        <v>11475</v>
      </c>
      <c r="L353" s="85">
        <v>495</v>
      </c>
      <c r="M353" s="85">
        <v>0</v>
      </c>
      <c r="N353" s="85">
        <f t="shared" si="77"/>
        <v>492</v>
      </c>
      <c r="O353" s="85">
        <v>187</v>
      </c>
      <c r="P353" s="85">
        <v>4141</v>
      </c>
      <c r="Q353" s="85">
        <v>373</v>
      </c>
      <c r="R353" s="85">
        <f t="shared" si="78"/>
        <v>17163</v>
      </c>
      <c r="S353" s="85">
        <f t="shared" si="79"/>
        <v>51062</v>
      </c>
    </row>
    <row r="354" spans="1:19">
      <c r="A354" s="8">
        <f t="shared" si="76"/>
        <v>347</v>
      </c>
      <c r="B354" s="21">
        <v>45740</v>
      </c>
      <c r="C354" s="20" t="s">
        <v>53</v>
      </c>
      <c r="D354" s="20" t="s">
        <v>54</v>
      </c>
      <c r="E354" s="135" t="s">
        <v>0</v>
      </c>
      <c r="F354" s="11" t="s">
        <v>55</v>
      </c>
      <c r="G354" s="87">
        <v>49731</v>
      </c>
      <c r="H354" s="27">
        <v>46105</v>
      </c>
      <c r="I354" s="87">
        <v>1015</v>
      </c>
      <c r="J354" s="73">
        <f t="shared" si="74"/>
        <v>50746</v>
      </c>
      <c r="K354" s="85">
        <f t="shared" si="75"/>
        <v>17178</v>
      </c>
      <c r="L354" s="89">
        <v>495</v>
      </c>
      <c r="M354" s="89">
        <v>0</v>
      </c>
      <c r="N354" s="85">
        <f>+ROUND(J354*0.0145,0)</f>
        <v>736</v>
      </c>
      <c r="O354" s="89">
        <v>187</v>
      </c>
      <c r="P354" s="89">
        <v>0</v>
      </c>
      <c r="Q354" s="89">
        <v>0</v>
      </c>
      <c r="R354" s="89">
        <f>+K354+L354+M354+N354+O354+P354+Q354</f>
        <v>18596</v>
      </c>
      <c r="S354" s="89">
        <f>+J354+R354</f>
        <v>69342</v>
      </c>
    </row>
    <row r="355" spans="1:19">
      <c r="A355" s="8">
        <f t="shared" si="76"/>
        <v>348</v>
      </c>
      <c r="B355" s="21">
        <v>41988</v>
      </c>
      <c r="C355" s="20" t="s">
        <v>27</v>
      </c>
      <c r="D355" s="20" t="s">
        <v>28</v>
      </c>
      <c r="E355" s="135" t="s">
        <v>0</v>
      </c>
      <c r="F355" s="11" t="s">
        <v>29</v>
      </c>
      <c r="G355" s="102">
        <v>80251</v>
      </c>
      <c r="H355" s="46"/>
      <c r="I355" s="102">
        <v>0</v>
      </c>
      <c r="J355" s="73">
        <f t="shared" si="74"/>
        <v>80251</v>
      </c>
      <c r="K355" s="83">
        <f t="shared" si="75"/>
        <v>27165</v>
      </c>
      <c r="L355" s="83">
        <v>495</v>
      </c>
      <c r="M355" s="83">
        <v>0</v>
      </c>
      <c r="N355" s="83">
        <f>+ROUND(J355*0.0145,0)</f>
        <v>1164</v>
      </c>
      <c r="O355" s="83">
        <v>187</v>
      </c>
      <c r="P355" s="83">
        <v>21217</v>
      </c>
      <c r="Q355" s="83">
        <v>742</v>
      </c>
      <c r="R355" s="83">
        <f>+K355+L355+M355+N355+O355+P355+Q355</f>
        <v>50970</v>
      </c>
      <c r="S355" s="83">
        <f>+J355+R355</f>
        <v>131221</v>
      </c>
    </row>
    <row r="356" spans="1:19">
      <c r="A356" s="8">
        <f t="shared" si="76"/>
        <v>349</v>
      </c>
      <c r="B356" s="21">
        <v>44747</v>
      </c>
      <c r="C356" s="20" t="s">
        <v>429</v>
      </c>
      <c r="D356" s="20" t="s">
        <v>430</v>
      </c>
      <c r="E356" s="135" t="s">
        <v>0</v>
      </c>
      <c r="F356" s="11" t="s">
        <v>368</v>
      </c>
      <c r="G356" s="102">
        <v>36209</v>
      </c>
      <c r="H356" s="21">
        <v>46193</v>
      </c>
      <c r="I356" s="102">
        <v>457</v>
      </c>
      <c r="J356" s="73">
        <f t="shared" si="74"/>
        <v>36666</v>
      </c>
      <c r="K356" s="85">
        <f t="shared" si="75"/>
        <v>12411</v>
      </c>
      <c r="L356" s="85">
        <v>495</v>
      </c>
      <c r="M356" s="85">
        <v>0</v>
      </c>
      <c r="N356" s="85">
        <f t="shared" ref="N356:N361" si="80">ROUND(J356*0.0145,0)</f>
        <v>532</v>
      </c>
      <c r="O356" s="85">
        <v>187</v>
      </c>
      <c r="P356" s="85">
        <v>0</v>
      </c>
      <c r="Q356" s="85">
        <v>0</v>
      </c>
      <c r="R356" s="85">
        <f t="shared" ref="R356:R361" si="81">K356+L356+M356+N356+O356+P356+Q356</f>
        <v>13625</v>
      </c>
      <c r="S356" s="85">
        <f t="shared" ref="S356:S361" si="82">J356+R356</f>
        <v>50291</v>
      </c>
    </row>
    <row r="357" spans="1:19">
      <c r="A357" s="8">
        <f t="shared" si="76"/>
        <v>350</v>
      </c>
      <c r="B357" s="21">
        <v>41932</v>
      </c>
      <c r="C357" s="25" t="s">
        <v>442</v>
      </c>
      <c r="D357" s="20" t="s">
        <v>443</v>
      </c>
      <c r="E357" s="135" t="s">
        <v>0</v>
      </c>
      <c r="F357" s="11" t="s">
        <v>444</v>
      </c>
      <c r="G357" s="102">
        <v>58597</v>
      </c>
      <c r="H357" s="21">
        <v>46204</v>
      </c>
      <c r="I357" s="102">
        <v>513</v>
      </c>
      <c r="J357" s="73">
        <f t="shared" si="74"/>
        <v>59110</v>
      </c>
      <c r="K357" s="83">
        <f t="shared" si="75"/>
        <v>20009</v>
      </c>
      <c r="L357" s="83">
        <v>495</v>
      </c>
      <c r="M357" s="83">
        <v>0</v>
      </c>
      <c r="N357" s="83">
        <f t="shared" si="80"/>
        <v>857</v>
      </c>
      <c r="O357" s="83">
        <v>187</v>
      </c>
      <c r="P357" s="83">
        <v>8150</v>
      </c>
      <c r="Q357" s="83">
        <v>373</v>
      </c>
      <c r="R357" s="83">
        <f t="shared" si="81"/>
        <v>30071</v>
      </c>
      <c r="S357" s="83">
        <f t="shared" si="82"/>
        <v>89181</v>
      </c>
    </row>
    <row r="358" spans="1:19">
      <c r="A358" s="8">
        <f t="shared" si="76"/>
        <v>351</v>
      </c>
      <c r="B358" s="21">
        <v>41330</v>
      </c>
      <c r="C358" s="25" t="s">
        <v>445</v>
      </c>
      <c r="D358" s="25" t="s">
        <v>446</v>
      </c>
      <c r="E358" s="135" t="s">
        <v>0</v>
      </c>
      <c r="F358" s="11" t="s">
        <v>353</v>
      </c>
      <c r="G358" s="102">
        <v>61401</v>
      </c>
      <c r="H358" s="21">
        <v>46213</v>
      </c>
      <c r="I358" s="102">
        <v>582</v>
      </c>
      <c r="J358" s="73">
        <f t="shared" si="74"/>
        <v>61983</v>
      </c>
      <c r="K358" s="83">
        <f t="shared" si="75"/>
        <v>20981</v>
      </c>
      <c r="L358" s="83">
        <v>495</v>
      </c>
      <c r="M358" s="83">
        <v>0</v>
      </c>
      <c r="N358" s="83">
        <f t="shared" si="80"/>
        <v>899</v>
      </c>
      <c r="O358" s="83">
        <v>187</v>
      </c>
      <c r="P358" s="83">
        <v>21217</v>
      </c>
      <c r="Q358" s="83">
        <v>742</v>
      </c>
      <c r="R358" s="83">
        <f t="shared" si="81"/>
        <v>44521</v>
      </c>
      <c r="S358" s="83">
        <f t="shared" si="82"/>
        <v>106504</v>
      </c>
    </row>
    <row r="359" spans="1:19">
      <c r="A359" s="8">
        <f t="shared" si="76"/>
        <v>352</v>
      </c>
      <c r="B359" s="21">
        <v>45656</v>
      </c>
      <c r="C359" s="25" t="s">
        <v>577</v>
      </c>
      <c r="D359" s="25" t="s">
        <v>617</v>
      </c>
      <c r="E359" s="135" t="s">
        <v>0</v>
      </c>
      <c r="F359" s="11" t="s">
        <v>389</v>
      </c>
      <c r="G359" s="102">
        <v>41372</v>
      </c>
      <c r="H359" s="21"/>
      <c r="I359" s="102">
        <v>0</v>
      </c>
      <c r="J359" s="73">
        <f t="shared" si="74"/>
        <v>41372</v>
      </c>
      <c r="K359" s="83">
        <f t="shared" si="75"/>
        <v>14004</v>
      </c>
      <c r="L359" s="83">
        <v>495</v>
      </c>
      <c r="M359" s="83">
        <v>0</v>
      </c>
      <c r="N359" s="83">
        <f t="shared" si="80"/>
        <v>600</v>
      </c>
      <c r="O359" s="83">
        <v>187</v>
      </c>
      <c r="P359" s="83">
        <v>0</v>
      </c>
      <c r="Q359" s="83">
        <v>0</v>
      </c>
      <c r="R359" s="83">
        <f t="shared" si="81"/>
        <v>15286</v>
      </c>
      <c r="S359" s="83">
        <f t="shared" si="82"/>
        <v>56658</v>
      </c>
    </row>
    <row r="360" spans="1:19">
      <c r="A360" s="8">
        <f t="shared" si="76"/>
        <v>353</v>
      </c>
      <c r="B360" s="21">
        <v>45642</v>
      </c>
      <c r="C360" s="25" t="s">
        <v>577</v>
      </c>
      <c r="D360" s="25" t="s">
        <v>618</v>
      </c>
      <c r="E360" s="135" t="s">
        <v>0</v>
      </c>
      <c r="F360" s="11" t="s">
        <v>355</v>
      </c>
      <c r="G360" s="102">
        <v>42940</v>
      </c>
      <c r="H360" s="21"/>
      <c r="I360" s="102">
        <v>0</v>
      </c>
      <c r="J360" s="73">
        <f t="shared" si="74"/>
        <v>42940</v>
      </c>
      <c r="K360" s="83">
        <f t="shared" si="75"/>
        <v>14535</v>
      </c>
      <c r="L360" s="83">
        <v>495</v>
      </c>
      <c r="M360" s="83">
        <v>0</v>
      </c>
      <c r="N360" s="83">
        <f t="shared" si="80"/>
        <v>623</v>
      </c>
      <c r="O360" s="83">
        <v>187</v>
      </c>
      <c r="P360" s="83">
        <v>5978</v>
      </c>
      <c r="Q360" s="83">
        <v>459</v>
      </c>
      <c r="R360" s="83">
        <f t="shared" si="81"/>
        <v>22277</v>
      </c>
      <c r="S360" s="83">
        <f t="shared" si="82"/>
        <v>65217</v>
      </c>
    </row>
    <row r="361" spans="1:19">
      <c r="A361" s="8">
        <f t="shared" si="76"/>
        <v>354</v>
      </c>
      <c r="B361" s="21">
        <v>45628</v>
      </c>
      <c r="C361" s="25" t="s">
        <v>577</v>
      </c>
      <c r="D361" s="25" t="s">
        <v>616</v>
      </c>
      <c r="E361" s="135" t="s">
        <v>0</v>
      </c>
      <c r="F361" s="11" t="s">
        <v>389</v>
      </c>
      <c r="G361" s="102">
        <v>41372</v>
      </c>
      <c r="H361" s="21"/>
      <c r="I361" s="102">
        <v>0</v>
      </c>
      <c r="J361" s="73">
        <f t="shared" si="74"/>
        <v>41372</v>
      </c>
      <c r="K361" s="83">
        <f t="shared" si="75"/>
        <v>14004</v>
      </c>
      <c r="L361" s="83">
        <v>495</v>
      </c>
      <c r="M361" s="83">
        <v>0</v>
      </c>
      <c r="N361" s="83">
        <f t="shared" si="80"/>
        <v>600</v>
      </c>
      <c r="O361" s="83">
        <v>187</v>
      </c>
      <c r="P361" s="83">
        <v>0</v>
      </c>
      <c r="Q361" s="83">
        <v>0</v>
      </c>
      <c r="R361" s="83">
        <f t="shared" si="81"/>
        <v>15286</v>
      </c>
      <c r="S361" s="83">
        <f t="shared" si="82"/>
        <v>56658</v>
      </c>
    </row>
    <row r="362" spans="1:19">
      <c r="A362" s="29"/>
      <c r="B362" s="109"/>
      <c r="C362" s="29"/>
      <c r="D362" s="29"/>
      <c r="E362" s="133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>
      <c r="E363" s="110"/>
    </row>
    <row r="364" spans="1:19">
      <c r="E364" s="110"/>
    </row>
    <row r="365" spans="1:19">
      <c r="E365" s="110"/>
    </row>
    <row r="366" spans="1:19">
      <c r="E366" s="110"/>
    </row>
    <row r="367" spans="1:19">
      <c r="E367" s="110"/>
    </row>
    <row r="368" spans="1:19">
      <c r="E368" s="110"/>
    </row>
    <row r="369" spans="5:5">
      <c r="E369" s="110"/>
    </row>
    <row r="370" spans="5:5">
      <c r="E370" s="110"/>
    </row>
    <row r="371" spans="5:5">
      <c r="E371" s="110"/>
    </row>
    <row r="372" spans="5:5">
      <c r="E372" s="110"/>
    </row>
    <row r="373" spans="5:5">
      <c r="E373" s="110"/>
    </row>
    <row r="374" spans="5:5">
      <c r="E374" s="110"/>
    </row>
    <row r="375" spans="5:5">
      <c r="E375" s="110"/>
    </row>
    <row r="376" spans="5:5">
      <c r="E376" s="110"/>
    </row>
    <row r="377" spans="5:5">
      <c r="E377" s="110"/>
    </row>
    <row r="378" spans="5:5">
      <c r="E378" s="110"/>
    </row>
    <row r="379" spans="5:5">
      <c r="E379" s="110"/>
    </row>
    <row r="380" spans="5:5">
      <c r="E380" s="110"/>
    </row>
    <row r="381" spans="5:5">
      <c r="E381" s="110"/>
    </row>
    <row r="382" spans="5:5">
      <c r="E382" s="110"/>
    </row>
    <row r="383" spans="5:5">
      <c r="E383" s="110"/>
    </row>
    <row r="384" spans="5:5">
      <c r="E384" s="110"/>
    </row>
    <row r="385" spans="5:5">
      <c r="E385" s="110"/>
    </row>
    <row r="386" spans="5:5">
      <c r="E386" s="110"/>
    </row>
    <row r="387" spans="5:5">
      <c r="E387" s="110"/>
    </row>
    <row r="388" spans="5:5">
      <c r="E388" s="110"/>
    </row>
    <row r="389" spans="5:5">
      <c r="E389" s="110"/>
    </row>
    <row r="390" spans="5:5">
      <c r="E390" s="110"/>
    </row>
    <row r="391" spans="5:5">
      <c r="E391" s="110"/>
    </row>
    <row r="392" spans="5:5">
      <c r="E392" s="110"/>
    </row>
    <row r="393" spans="5:5">
      <c r="E393" s="110"/>
    </row>
    <row r="394" spans="5:5">
      <c r="E394" s="110"/>
    </row>
    <row r="395" spans="5:5">
      <c r="E395" s="110"/>
    </row>
    <row r="396" spans="5:5">
      <c r="E396" s="110"/>
    </row>
    <row r="397" spans="5:5">
      <c r="E397" s="110"/>
    </row>
    <row r="398" spans="5:5">
      <c r="E398" s="110"/>
    </row>
  </sheetData>
  <autoFilter ref="A7:AC361" xr:uid="{80020335-7560-4FB6-8736-00D9E360B1DB}"/>
  <sortState xmlns:xlrd2="http://schemas.microsoft.com/office/spreadsheetml/2017/richdata2" ref="A8:S361">
    <sortCondition ref="C8:C361"/>
  </sortState>
  <mergeCells count="5">
    <mergeCell ref="A1:S1"/>
    <mergeCell ref="A2:S2"/>
    <mergeCell ref="A3:S3"/>
    <mergeCell ref="A4:S4"/>
    <mergeCell ref="A5:S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ACA34375536479DD1CC6C6B162D5A" ma:contentTypeVersion="15" ma:contentTypeDescription="Create a new document." ma:contentTypeScope="" ma:versionID="583bf075ce6d7fbb674cc785b8a45bd6">
  <xsd:schema xmlns:xsd="http://www.w3.org/2001/XMLSchema" xmlns:xs="http://www.w3.org/2001/XMLSchema" xmlns:p="http://schemas.microsoft.com/office/2006/metadata/properties" xmlns:ns2="6b0ca40c-d2d7-4564-897b-9de02fcfdb60" xmlns:ns3="d48a25e5-bdef-44c5-ab56-7a43017e35b7" targetNamespace="http://schemas.microsoft.com/office/2006/metadata/properties" ma:root="true" ma:fieldsID="2e2724b879a05fcd591c012b2e350dc9" ns2:_="" ns3:_="">
    <xsd:import namespace="6b0ca40c-d2d7-4564-897b-9de02fcfdb60"/>
    <xsd:import namespace="d48a25e5-bdef-44c5-ab56-7a43017e35b7"/>
    <xsd:element name="properties">
      <xsd:complexType>
        <xsd:sequence>
          <xsd:element name="documentManagement">
            <xsd:complexType>
              <xsd:all>
                <xsd:element ref="ns2:Fiscal_x0020_Year" minOccurs="0"/>
                <xsd:element ref="ns2:Budget_x0020_Doc_x0020_Type" minOccurs="0"/>
                <xsd:element ref="ns2:Agency_x0020_Name" minOccurs="0"/>
                <xsd:element ref="ns2:Viewing_x0020_Filter" minOccurs="0"/>
                <xsd:element ref="ns2:Agency_x0020_Name_x003a_Agency_x0020_Name" minOccurs="0"/>
                <xsd:element ref="ns3:SharedWithUsers" minOccurs="0"/>
                <xsd:element ref="ns3:SharedWithDetails" minOccurs="0"/>
                <xsd:element ref="ns3:SharingHintHash" minOccurs="0"/>
                <xsd:element ref="ns2:_x0066_oq0" minOccurs="0"/>
                <xsd:element ref="ns2:Agency_x0020_Category" minOccurs="0"/>
                <xsd:element ref="ns2:Branch_x002f_Component" minOccurs="0"/>
                <xsd:element ref="ns2: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a40c-d2d7-4564-897b-9de02fcfdb60" elementFormDefault="qualified">
    <xsd:import namespace="http://schemas.microsoft.com/office/2006/documentManagement/types"/>
    <xsd:import namespace="http://schemas.microsoft.com/office/infopath/2007/PartnerControls"/>
    <xsd:element name="Fiscal_x0020_Year" ma:index="8" nillable="true" ma:displayName="Fiscal Year" ma:format="Dropdown" ma:indexed="true" ma:internalName="Fiscal_x0020_Year">
      <xsd:simpleType>
        <xsd:restriction base="dms:Choice"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Budget_x0020_Doc_x0020_Type" ma:index="9" nillable="true" ma:displayName="Budget Doc Type" ma:format="Dropdown" ma:internalName="Budget_x0020_Doc_x0020_Type">
      <xsd:simpleType>
        <xsd:union memberTypes="dms:Text">
          <xsd:simpleType>
            <xsd:restriction base="dms:Choice">
              <xsd:enumeration value="--"/>
              <xsd:enumeration value="1 - BDC-1 FORM (Budget Document Checklist)"/>
              <xsd:enumeration value="2 - ABC FORM (Agency Budget Certification)"/>
              <xsd:enumeration value="3 - AN-N1 FORM (Agency Narrative)"/>
              <xsd:enumeration value="4 - DP-1 FORM (Decision Package)"/>
              <xsd:enumeration value="5.1 - BD-1 FORM (Budget Digest)"/>
              <xsd:enumeration value="5.2 - TA-1 FORM (Off-Island Travel) (Schedule A)"/>
              <xsd:enumeration value="5.3 - 96A FORM (Schedules B ~ F for Operations)"/>
              <xsd:enumeration value="6.1 - SP-1 FORM (CURRENT Staffing Pattern)"/>
              <xsd:enumeration value="6.2 - SP-1 FORM (PROPOSED Staffing Pattern)"/>
              <xsd:enumeration value="7 - FP-1 FORM (Federal Program Inventory)"/>
              <xsd:enumeration value="8 - EL-1 FORM (Equipment Listing)"/>
              <xsd:enumeration value="9 - PYO-1 (Prior Year Obligations)"/>
              <xsd:enumeration value="Appendix A - Functional Chart"/>
              <xsd:enumeration value="Appendix A - Organizational Chart"/>
              <xsd:enumeration value="Other"/>
            </xsd:restriction>
          </xsd:simpleType>
        </xsd:union>
      </xsd:simpleType>
    </xsd:element>
    <xsd:element name="Agency_x0020_Name" ma:index="10" nillable="true" ma:displayName="Agency Name" ma:list="{8df9cac2-7082-4747-850d-24ff98833d34}" ma:internalName="Agency_x0020_Name" ma:readOnly="false" ma:showField="Title">
      <xsd:simpleType>
        <xsd:restriction base="dms:Lookup"/>
      </xsd:simpleType>
    </xsd:element>
    <xsd:element name="Viewing_x0020_Filter" ma:index="11" nillable="true" ma:displayName="Viewing Filter" ma:default="private" ma:format="Dropdown" ma:internalName="Viewing_x0020_Filter">
      <xsd:simpleType>
        <xsd:restriction base="dms:Choice">
          <xsd:enumeration value="approved"/>
          <xsd:enumeration value="private"/>
        </xsd:restriction>
      </xsd:simpleType>
    </xsd:element>
    <xsd:element name="Agency_x0020_Name_x003a_Agency_x0020_Name" ma:index="12" nillable="true" ma:displayName="Agency Name:Agency Name" ma:list="{8df9cac2-7082-4747-850d-24ff98833d34}" ma:internalName="Agency_x0020_Name_x003a_Agency_x0020_Name" ma:readOnly="true" ma:showField="Title" ma:web="d48a25e5-bdef-44c5-ab56-7a43017e35b7">
      <xsd:simpleType>
        <xsd:restriction base="dms:Lookup"/>
      </xsd:simpleType>
    </xsd:element>
    <xsd:element name="_x0066_oq0" ma:index="16" nillable="true" ma:displayName="Text" ma:internalName="_x0066_oq0">
      <xsd:simpleType>
        <xsd:restriction base="dms:Text"/>
      </xsd:simpleType>
    </xsd:element>
    <xsd:element name="Agency_x0020_Category" ma:index="17" nillable="true" ma:displayName="Agency Category" ma:format="Dropdown" ma:internalName="Agency_x0020_Category">
      <xsd:simpleType>
        <xsd:union memberTypes="dms:Text">
          <xsd:simpleType>
            <xsd:restriction base="dms:Choice">
              <xsd:enumeration value="General Government"/>
              <xsd:enumeration value="Protection of Life and Property"/>
              <xsd:enumeration value="Public Health"/>
              <xsd:enumeration value="Recreation"/>
              <xsd:enumeration value="Individual and Collective Rights"/>
              <xsd:enumeration value="Public Education"/>
              <xsd:enumeration value="Economic Development"/>
            </xsd:restriction>
          </xsd:simpleType>
        </xsd:union>
      </xsd:simpleType>
    </xsd:element>
    <xsd:element name="Branch_x002f_Component" ma:index="18" nillable="true" ma:displayName="Branch/Component" ma:format="Dropdown" ma:internalName="Branch_x002f_Component">
      <xsd:simpleType>
        <xsd:restriction base="dms:Choice">
          <xsd:enumeration value="EXECUTIVE"/>
          <xsd:enumeration value="MISCELLANEOUS"/>
          <xsd:enumeration value="AUTONOMOUS &amp; SEMI-AUTONOMOUS DEPTS. / AGENCIES"/>
          <xsd:enumeration value="JUDICIARY"/>
        </xsd:restriction>
      </xsd:simpleType>
    </xsd:element>
    <xsd:element name="Division" ma:index="19" nillable="true" ma:displayName="Division" ma:default="Main" ma:format="Dropdown" ma:internalName="Division">
      <xsd:simpleType>
        <xsd:union memberTypes="dms:Text">
          <xsd:simpleType>
            <xsd:restriction base="dms:Choice">
              <xsd:enumeration value="Ma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25e5-bdef-44c5-ab56-7a43017e35b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6b0ca40c-d2d7-4564-897b-9de02fcfdb60">2017</Fiscal_x0020_Year>
    <Branch_x002f_Component xmlns="6b0ca40c-d2d7-4564-897b-9de02fcfdb60" xsi:nil="true"/>
    <Viewing_x0020_Filter xmlns="6b0ca40c-d2d7-4564-897b-9de02fcfdb60">private</Viewing_x0020_Filter>
    <_x0066_oq0 xmlns="6b0ca40c-d2d7-4564-897b-9de02fcfdb60" xsi:nil="true"/>
    <Budget_x0020_Doc_x0020_Type xmlns="6b0ca40c-d2d7-4564-897b-9de02fcfdb60">0 Budget Call Master File</Budget_x0020_Doc_x0020_Type>
    <Division xmlns="6b0ca40c-d2d7-4564-897b-9de02fcfdb60">Main</Division>
    <Agency_x0020_Name xmlns="6b0ca40c-d2d7-4564-897b-9de02fcfdb60">11</Agency_x0020_Name>
    <Agency_x0020_Category xmlns="6b0ca40c-d2d7-4564-897b-9de02fcfdb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B1186-C2E2-47F2-A118-B1F2D0CAD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a40c-d2d7-4564-897b-9de02fcfdb60"/>
    <ds:schemaRef ds:uri="d48a25e5-bdef-44c5-ab56-7a43017e3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A7A2FC-F47B-4C8C-8A67-6C4B64E056B1}">
  <ds:schemaRefs>
    <ds:schemaRef ds:uri="d48a25e5-bdef-44c5-ab56-7a43017e35b7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6b0ca40c-d2d7-4564-897b-9de02fcfdb6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1468B6-BFBC-4915-B8EF-97FFBD38A8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</vt:lpstr>
    </vt:vector>
  </TitlesOfParts>
  <Company>Gov Guam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Department of Corrections (DOC)</dc:title>
  <dc:creator>Gov Guam</dc:creator>
  <cp:lastModifiedBy>Nellie N. Asanuma</cp:lastModifiedBy>
  <cp:revision/>
  <cp:lastPrinted>2026-01-09T07:42:47Z</cp:lastPrinted>
  <dcterms:created xsi:type="dcterms:W3CDTF">2000-07-08T01:37:33Z</dcterms:created>
  <dcterms:modified xsi:type="dcterms:W3CDTF">2026-03-17T06:24:45Z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0x010100BD8ACA34375536479DD1CC6C6B162D5A</vt:lpwstr>
  </property>
</Properties>
</file>