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MA\QUARTER MASTER\FY2026\LABOR COST\3RD QUARTER - FY2026\"/>
    </mc:Choice>
  </mc:AlternateContent>
  <xr:revisionPtr revIDLastSave="0" documentId="13_ncr:1_{4B923CAC-0420-4C6C-8CAF-23BE17F25CC2}" xr6:coauthVersionLast="47" xr6:coauthVersionMax="47" xr10:uidLastSave="{00000000-0000-0000-0000-000000000000}"/>
  <bookViews>
    <workbookView xWindow="28680" yWindow="-120" windowWidth="29040" windowHeight="15720" xr2:uid="{5AEA12F2-26F4-40E1-AB91-042B87B9C8D7}"/>
  </bookViews>
  <sheets>
    <sheet name="3rd Quarter APR 26 - JUN 26 " sheetId="1" r:id="rId1"/>
  </sheets>
  <definedNames>
    <definedName name="_xlnm.Print_Area" localSheetId="0">'3rd Quarter APR 26 - JUN 26 '!$A$1:$S$68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4" i="1" l="1"/>
  <c r="J64" i="1"/>
  <c r="Q64" i="1"/>
  <c r="R64" i="1"/>
  <c r="S64" i="1"/>
  <c r="H64" i="1"/>
  <c r="I64" i="1"/>
  <c r="L64" i="1"/>
  <c r="N64" i="1"/>
  <c r="O64" i="1"/>
  <c r="P64" i="1"/>
  <c r="G64" i="1"/>
  <c r="R4" i="1"/>
  <c r="S4" i="1" s="1"/>
  <c r="R5" i="1"/>
  <c r="S5" i="1" s="1"/>
  <c r="R10" i="1" l="1"/>
  <c r="S63" i="1"/>
  <c r="R63" i="1"/>
  <c r="R60" i="1"/>
  <c r="S60" i="1" s="1"/>
  <c r="R62" i="1"/>
  <c r="S62" i="1"/>
  <c r="R51" i="1"/>
  <c r="S51" i="1" s="1"/>
  <c r="R9" i="1" l="1"/>
  <c r="S9" i="1" s="1"/>
  <c r="R61" i="1"/>
  <c r="S61" i="1" s="1"/>
  <c r="R59" i="1"/>
  <c r="S59" i="1" s="1"/>
  <c r="R58" i="1"/>
  <c r="S58" i="1" s="1"/>
  <c r="R57" i="1"/>
  <c r="S57" i="1" s="1"/>
  <c r="R56" i="1"/>
  <c r="S56" i="1" s="1"/>
  <c r="R55" i="1"/>
  <c r="S55" i="1" s="1"/>
  <c r="R54" i="1"/>
  <c r="S54" i="1" s="1"/>
  <c r="R53" i="1"/>
  <c r="S53" i="1" s="1"/>
  <c r="R52" i="1"/>
  <c r="S52" i="1" s="1"/>
  <c r="R50" i="1"/>
  <c r="S50" i="1" s="1"/>
  <c r="R49" i="1"/>
  <c r="S49" i="1" s="1"/>
  <c r="R48" i="1"/>
  <c r="S48" i="1" s="1"/>
  <c r="R47" i="1"/>
  <c r="S47" i="1" s="1"/>
  <c r="R46" i="1"/>
  <c r="S46" i="1" s="1"/>
  <c r="R45" i="1"/>
  <c r="S45" i="1" s="1"/>
  <c r="R44" i="1"/>
  <c r="S44" i="1" s="1"/>
  <c r="R43" i="1"/>
  <c r="S43" i="1" s="1"/>
  <c r="R42" i="1"/>
  <c r="S42" i="1" s="1"/>
  <c r="R41" i="1"/>
  <c r="S41" i="1" s="1"/>
  <c r="R40" i="1"/>
  <c r="S40" i="1" s="1"/>
  <c r="R39" i="1"/>
  <c r="S39" i="1" s="1"/>
  <c r="R38" i="1"/>
  <c r="S38" i="1" s="1"/>
  <c r="R37" i="1"/>
  <c r="S37" i="1" s="1"/>
  <c r="R36" i="1"/>
  <c r="S36" i="1" s="1"/>
  <c r="R35" i="1"/>
  <c r="S35" i="1" s="1"/>
  <c r="R34" i="1"/>
  <c r="S34" i="1" s="1"/>
  <c r="R33" i="1"/>
  <c r="S33" i="1" s="1"/>
  <c r="R32" i="1"/>
  <c r="S32" i="1" s="1"/>
  <c r="R31" i="1"/>
  <c r="S31" i="1" s="1"/>
  <c r="R30" i="1"/>
  <c r="S30" i="1" s="1"/>
  <c r="R29" i="1"/>
  <c r="S29" i="1" s="1"/>
  <c r="R28" i="1"/>
  <c r="S28" i="1" s="1"/>
  <c r="R27" i="1"/>
  <c r="S27" i="1" s="1"/>
  <c r="R26" i="1"/>
  <c r="S26" i="1" s="1"/>
  <c r="R25" i="1"/>
  <c r="S25" i="1" s="1"/>
  <c r="R24" i="1"/>
  <c r="S24" i="1" s="1"/>
  <c r="R23" i="1"/>
  <c r="S23" i="1" s="1"/>
  <c r="R22" i="1"/>
  <c r="S22" i="1" s="1"/>
  <c r="R21" i="1"/>
  <c r="S21" i="1" s="1"/>
  <c r="R20" i="1"/>
  <c r="S20" i="1" s="1"/>
  <c r="R19" i="1"/>
  <c r="S19" i="1" s="1"/>
  <c r="R18" i="1"/>
  <c r="S18" i="1" s="1"/>
  <c r="R17" i="1"/>
  <c r="S17" i="1" s="1"/>
  <c r="R16" i="1"/>
  <c r="S16" i="1" s="1"/>
  <c r="R15" i="1"/>
  <c r="S15" i="1" s="1"/>
  <c r="R14" i="1"/>
  <c r="S14" i="1" s="1"/>
  <c r="R13" i="1"/>
  <c r="S13" i="1" s="1"/>
  <c r="R12" i="1"/>
  <c r="S12" i="1" s="1"/>
  <c r="R11" i="1"/>
  <c r="S11" i="1" s="1"/>
  <c r="S10" i="1"/>
  <c r="R8" i="1"/>
  <c r="S8" i="1" s="1"/>
  <c r="R7" i="1"/>
  <c r="S7" i="1" s="1"/>
  <c r="R6" i="1"/>
  <c r="S6" i="1" l="1"/>
</calcChain>
</file>

<file path=xl/sharedStrings.xml><?xml version="1.0" encoding="utf-8"?>
<sst xmlns="http://schemas.openxmlformats.org/spreadsheetml/2006/main" count="362" uniqueCount="239">
  <si>
    <t xml:space="preserve"> </t>
  </si>
  <si>
    <t xml:space="preserve">              Benefits</t>
  </si>
  <si>
    <t>No.</t>
  </si>
  <si>
    <t>Name</t>
  </si>
  <si>
    <t>Position Title</t>
  </si>
  <si>
    <t>Hire Date</t>
  </si>
  <si>
    <t>Grade /</t>
  </si>
  <si>
    <t>Annual Salary</t>
  </si>
  <si>
    <t>Gross Salary</t>
  </si>
  <si>
    <t>Increment</t>
  </si>
  <si>
    <t>Funding</t>
  </si>
  <si>
    <t xml:space="preserve">Retirement </t>
  </si>
  <si>
    <t>Retire (DDI)</t>
  </si>
  <si>
    <t>Social</t>
  </si>
  <si>
    <t>Medicare</t>
  </si>
  <si>
    <t>Life</t>
  </si>
  <si>
    <t>Medical</t>
  </si>
  <si>
    <t>Dental</t>
  </si>
  <si>
    <t>Total</t>
  </si>
  <si>
    <t>Step</t>
  </si>
  <si>
    <t>Date</t>
  </si>
  <si>
    <t>Source</t>
  </si>
  <si>
    <t>Cost</t>
  </si>
  <si>
    <t>($19.01*7.pp)</t>
  </si>
  <si>
    <t>Security 6.2%</t>
  </si>
  <si>
    <t>Benefits</t>
  </si>
  <si>
    <t>TOTAL</t>
  </si>
  <si>
    <t xml:space="preserve">PEREDO, KATHLEEN </t>
  </si>
  <si>
    <t>Quartermaster</t>
  </si>
  <si>
    <t>8/29/2022</t>
  </si>
  <si>
    <t>OX-07</t>
  </si>
  <si>
    <t>General Fund</t>
  </si>
  <si>
    <t>GOGO, EDNORM DI</t>
  </si>
  <si>
    <t>Special Projects Coordinator</t>
  </si>
  <si>
    <t>07/14/2025</t>
  </si>
  <si>
    <t>NX-01</t>
  </si>
  <si>
    <t>-</t>
  </si>
  <si>
    <t>Federal funds</t>
  </si>
  <si>
    <t xml:space="preserve">TAITAGUE, NATASHA O. </t>
  </si>
  <si>
    <t>Program Coordinator III</t>
  </si>
  <si>
    <t>02/09/2026</t>
  </si>
  <si>
    <t>NX-02</t>
  </si>
  <si>
    <t>AQUININGOC, MARK A.</t>
  </si>
  <si>
    <t>Maintenance Worker</t>
  </si>
  <si>
    <t>3/22/2024</t>
  </si>
  <si>
    <t>HX-13</t>
  </si>
  <si>
    <t>BORJA, JAYNA T.</t>
  </si>
  <si>
    <t>Administrative Services Officer</t>
  </si>
  <si>
    <t>03/11/2024</t>
  </si>
  <si>
    <t>NX-05</t>
  </si>
  <si>
    <t>SAN NICOLAS, ANTHONY LG</t>
  </si>
  <si>
    <t>Security Guard Supervisor</t>
  </si>
  <si>
    <t>9/27/2005</t>
  </si>
  <si>
    <t>IL21-12</t>
  </si>
  <si>
    <t>11/27/2027</t>
  </si>
  <si>
    <t>TERLAJE, ROLAND P.</t>
  </si>
  <si>
    <t>Security Guard (Armed)</t>
  </si>
  <si>
    <t>3/27/2006</t>
  </si>
  <si>
    <t>FL21-14</t>
  </si>
  <si>
    <t>9/17/2026</t>
  </si>
  <si>
    <t>SASAKI, REUBEN S.</t>
  </si>
  <si>
    <t>10/1/2019</t>
  </si>
  <si>
    <t>FL21-17</t>
  </si>
  <si>
    <t>04/09/2027</t>
  </si>
  <si>
    <t>PERALTA, ROWENA G.</t>
  </si>
  <si>
    <t>Environ. Health Spec. III</t>
  </si>
  <si>
    <t>8/23/2006</t>
  </si>
  <si>
    <t>NX-10</t>
  </si>
  <si>
    <t>12/7/2026</t>
  </si>
  <si>
    <t>CORDERO, JEANENNE P.</t>
  </si>
  <si>
    <t>Program Coordinator IV</t>
  </si>
  <si>
    <t>1/31/2022</t>
  </si>
  <si>
    <t>OX-4</t>
  </si>
  <si>
    <t>Federal Funds</t>
  </si>
  <si>
    <t>FALLEJO, ROLAND C.</t>
  </si>
  <si>
    <t>6/2/2008</t>
  </si>
  <si>
    <t>HX-11</t>
  </si>
  <si>
    <t>MANDAPAT, REYNMALDO U.</t>
  </si>
  <si>
    <t>2/23/2009</t>
  </si>
  <si>
    <t>CRUZ, VICTOR N.</t>
  </si>
  <si>
    <t>6/30/2010</t>
  </si>
  <si>
    <t>FL21-12</t>
  </si>
  <si>
    <t>12/30/2026</t>
  </si>
  <si>
    <t>CRUZ, BRANDON S.</t>
  </si>
  <si>
    <t>Capital Improvement Proj. Coord.</t>
  </si>
  <si>
    <t>3/28/2022</t>
  </si>
  <si>
    <t>TERLAJE-RABAGO, CYNTHIA M.</t>
  </si>
  <si>
    <t>Personnel Officer</t>
  </si>
  <si>
    <t>04/29/2019</t>
  </si>
  <si>
    <t>MX-01</t>
  </si>
  <si>
    <t>TUDELA, CLARISA C.</t>
  </si>
  <si>
    <t>Administrative Assistant</t>
  </si>
  <si>
    <t>7/11/2016</t>
  </si>
  <si>
    <t>JX-08</t>
  </si>
  <si>
    <t>MATAGOLAI, RYAN CURTIS P.</t>
  </si>
  <si>
    <t>5/21/2018</t>
  </si>
  <si>
    <t>FL21-08</t>
  </si>
  <si>
    <t>05/21/2027</t>
  </si>
  <si>
    <t>CASIL, FRANKIE J.</t>
  </si>
  <si>
    <t>3/10/2016</t>
  </si>
  <si>
    <t>HX-09</t>
  </si>
  <si>
    <t>RASMUSSEN, ROBERT P.</t>
  </si>
  <si>
    <t>12/30/2024</t>
  </si>
  <si>
    <t>FL21-02</t>
  </si>
  <si>
    <t>GALSIM, RONALD M.</t>
  </si>
  <si>
    <t>Engineer I</t>
  </si>
  <si>
    <t>11/23/2020</t>
  </si>
  <si>
    <t>LX-05</t>
  </si>
  <si>
    <t>CEPEDA, MELVIN Q.</t>
  </si>
  <si>
    <t>7/22/2019</t>
  </si>
  <si>
    <t>FL21-10</t>
  </si>
  <si>
    <t>03/19/2027</t>
  </si>
  <si>
    <t xml:space="preserve">PINAULA, MICHOL A. </t>
  </si>
  <si>
    <t>Management Analyst I</t>
  </si>
  <si>
    <t>9/25/2023</t>
  </si>
  <si>
    <t>KX-02</t>
  </si>
  <si>
    <t>CAMACHO, SPADE M.</t>
  </si>
  <si>
    <t>6/14/2018</t>
  </si>
  <si>
    <t>06/14/2027</t>
  </si>
  <si>
    <t>CABRERA, RYAN B.</t>
  </si>
  <si>
    <t>6/25/2018</t>
  </si>
  <si>
    <t>06/23/2027</t>
  </si>
  <si>
    <t>OROT, MATTHEW P.</t>
  </si>
  <si>
    <t>Planner II</t>
  </si>
  <si>
    <t>3/27/2023</t>
  </si>
  <si>
    <t>ALVIA, LARRY B.</t>
  </si>
  <si>
    <t>Maintenance Custodian</t>
  </si>
  <si>
    <t>8/6/2018</t>
  </si>
  <si>
    <t>DX-07</t>
  </si>
  <si>
    <t>AGUON, CRYSTAL</t>
  </si>
  <si>
    <t>2/6/2023</t>
  </si>
  <si>
    <t>YANSON, ERNESTO A.</t>
  </si>
  <si>
    <t>9/3/2019</t>
  </si>
  <si>
    <t xml:space="preserve">BORJA, MYRA L. </t>
  </si>
  <si>
    <t>Management Analyst II</t>
  </si>
  <si>
    <t>04/08/2024</t>
  </si>
  <si>
    <t>BARCINAS, BRADLY J.C.</t>
  </si>
  <si>
    <t>1/6/2020</t>
  </si>
  <si>
    <t>HX-07</t>
  </si>
  <si>
    <t xml:space="preserve">MALALIS, KEVIN J. </t>
  </si>
  <si>
    <t>1/20/2020</t>
  </si>
  <si>
    <t>DX-08</t>
  </si>
  <si>
    <t>EVANGELISTA, ANALISA</t>
  </si>
  <si>
    <t>Management Analyst III</t>
  </si>
  <si>
    <t>3/13/2023</t>
  </si>
  <si>
    <t>CORDERO JR., ENRIQUE C.</t>
  </si>
  <si>
    <t>02/12/2024</t>
  </si>
  <si>
    <t>HX-01</t>
  </si>
  <si>
    <t>MUNA III, EDWARD AP</t>
  </si>
  <si>
    <t>Senior Programmer Analyst</t>
  </si>
  <si>
    <t>4/10/2023</t>
  </si>
  <si>
    <t>MX-02</t>
  </si>
  <si>
    <t>PUZAN, TIMOTHY</t>
  </si>
  <si>
    <t>Anti-Terrorism Prog Mngr</t>
  </si>
  <si>
    <t>2/1/2021</t>
  </si>
  <si>
    <t>IGROS, YOLANDA ANN L.</t>
  </si>
  <si>
    <t>3/8/2021</t>
  </si>
  <si>
    <t>SAGUN, JANEQUE LEEAAN LG.</t>
  </si>
  <si>
    <t>12/01/2025</t>
  </si>
  <si>
    <t>JX-01</t>
  </si>
  <si>
    <t>12/01/2026</t>
  </si>
  <si>
    <t>MANUEL, CAREL ROSE M.</t>
  </si>
  <si>
    <t>Engineer Supervisor</t>
  </si>
  <si>
    <t>12/19/2022</t>
  </si>
  <si>
    <t>PX-03</t>
  </si>
  <si>
    <t xml:space="preserve">OU, HENRY W. </t>
  </si>
  <si>
    <t>11/1/2021</t>
  </si>
  <si>
    <t>SANTIAGO, JOSEPH C.</t>
  </si>
  <si>
    <t>2/17/2022</t>
  </si>
  <si>
    <t>FERNANDEZ, MARCO</t>
  </si>
  <si>
    <t>6/2/2022</t>
  </si>
  <si>
    <t>FL21-04</t>
  </si>
  <si>
    <t>06/02/2026</t>
  </si>
  <si>
    <t>FEJERAN, DONAVAN J.</t>
  </si>
  <si>
    <t xml:space="preserve">Construction Inspector I </t>
  </si>
  <si>
    <t>1/21/2020</t>
  </si>
  <si>
    <t>JX-02</t>
  </si>
  <si>
    <t>NICHOLAS, ADRIANNE L.</t>
  </si>
  <si>
    <t xml:space="preserve">Administrative Assistant </t>
  </si>
  <si>
    <t>SMITH, RICKY SN</t>
  </si>
  <si>
    <t>Construction Inspector II</t>
  </si>
  <si>
    <t>1/16/2023</t>
  </si>
  <si>
    <t>KX-04</t>
  </si>
  <si>
    <t>ATALIG, ONRIA N.</t>
  </si>
  <si>
    <t>8/28/2023</t>
  </si>
  <si>
    <t>12/02/2026</t>
  </si>
  <si>
    <t>BORJA, JOHN S.</t>
  </si>
  <si>
    <t>11/2/2023</t>
  </si>
  <si>
    <t>KX-01</t>
  </si>
  <si>
    <t>11/20/2026</t>
  </si>
  <si>
    <t>CRUZ, HEZEKIAH JOSEPH U.</t>
  </si>
  <si>
    <t>03/18/2024</t>
  </si>
  <si>
    <t>QUITUGUA, GODWIN L.</t>
  </si>
  <si>
    <t>Chief of Security</t>
  </si>
  <si>
    <t>05/06/2024</t>
  </si>
  <si>
    <t>NL-13</t>
  </si>
  <si>
    <t>SAN NICOLAS, ANTHONY B.</t>
  </si>
  <si>
    <t>VILLAGOMEZ, DAVIN A.</t>
  </si>
  <si>
    <t>04/15/2024</t>
  </si>
  <si>
    <t>HX-02</t>
  </si>
  <si>
    <t>GUTIERREZ, ELIJAH B.</t>
  </si>
  <si>
    <t>05/20/2024</t>
  </si>
  <si>
    <t>TYQUIENGCO, AVERY J.</t>
  </si>
  <si>
    <t>Senior Programmer / Analyst</t>
  </si>
  <si>
    <t>MALLARI, DOMINIC MARTIN</t>
  </si>
  <si>
    <t>01/06/2025</t>
  </si>
  <si>
    <t>IEHSI, JORDAN J.</t>
  </si>
  <si>
    <t>03/10/2025</t>
  </si>
  <si>
    <t>WATSON, KARIN LABELLA</t>
  </si>
  <si>
    <t>Adjutant General (Unclass)</t>
  </si>
  <si>
    <t>11/17/2026</t>
  </si>
  <si>
    <t>E-U-11</t>
  </si>
  <si>
    <t>General fund</t>
  </si>
  <si>
    <t>HESUS, ISAAC NGOTEL NGIRARIOS</t>
  </si>
  <si>
    <t>Laborer</t>
  </si>
  <si>
    <t>12/29/2025</t>
  </si>
  <si>
    <t>FX-01</t>
  </si>
  <si>
    <t>MENO, JOHN C.</t>
  </si>
  <si>
    <t>Guard</t>
  </si>
  <si>
    <t>EL21-15</t>
  </si>
  <si>
    <t>----</t>
  </si>
  <si>
    <t>3rd Qtr (7 pp)</t>
  </si>
  <si>
    <t>MATERNE, JOLEEN A.</t>
  </si>
  <si>
    <t>ANDERSON, BRIAN THOMAS</t>
  </si>
  <si>
    <t>EVANGELISTA, DAVIANA KAMALEN</t>
  </si>
  <si>
    <t>NX-08</t>
  </si>
  <si>
    <t>MX-04</t>
  </si>
  <si>
    <t>05/19/2027</t>
  </si>
  <si>
    <t>NX-03</t>
  </si>
  <si>
    <t>RX-06</t>
  </si>
  <si>
    <t>2/1/2027</t>
  </si>
  <si>
    <t>03/07/2027</t>
  </si>
  <si>
    <t>FL21-06</t>
  </si>
  <si>
    <t>IL21-01</t>
  </si>
  <si>
    <t>FL21-01</t>
  </si>
  <si>
    <t>04/01/2026</t>
  </si>
  <si>
    <t>04/01/2027</t>
  </si>
  <si>
    <t>04/06/2026</t>
  </si>
  <si>
    <t>06/01/2026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</si>
</sst>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center"/>
    </xf>
    <xf numFmtId="44" fontId="2" fillId="2" borderId="4" xfId="0" applyNumberFormat="1" applyFont="1" applyFill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44" fontId="0" fillId="0" borderId="0" xfId="0" applyNumberForma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4" fontId="2" fillId="2" borderId="9" xfId="0" applyNumberFormat="1" applyFont="1" applyFill="1" applyBorder="1" applyAlignment="1">
      <alignment horizontal="center"/>
    </xf>
    <xf numFmtId="44" fontId="2" fillId="0" borderId="9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44" fontId="2" fillId="2" borderId="10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/>
    </xf>
    <xf numFmtId="44" fontId="2" fillId="2" borderId="14" xfId="0" applyNumberFormat="1" applyFont="1" applyFill="1" applyBorder="1" applyAlignment="1">
      <alignment horizontal="center"/>
    </xf>
    <xf numFmtId="44" fontId="2" fillId="0" borderId="14" xfId="0" applyNumberFormat="1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0" fontId="2" fillId="2" borderId="16" xfId="0" applyNumberFormat="1" applyFont="1" applyFill="1" applyBorder="1" applyAlignment="1">
      <alignment horizontal="center"/>
    </xf>
    <xf numFmtId="44" fontId="2" fillId="2" borderId="16" xfId="0" applyNumberFormat="1" applyFont="1" applyFill="1" applyBorder="1" applyAlignment="1">
      <alignment horizontal="center"/>
    </xf>
    <xf numFmtId="10" fontId="3" fillId="2" borderId="16" xfId="0" applyNumberFormat="1" applyFont="1" applyFill="1" applyBorder="1" applyAlignment="1">
      <alignment horizontal="center"/>
    </xf>
    <xf numFmtId="39" fontId="2" fillId="2" borderId="16" xfId="0" applyNumberFormat="1" applyFont="1" applyFill="1" applyBorder="1" applyAlignment="1">
      <alignment horizontal="center"/>
    </xf>
    <xf numFmtId="0" fontId="2" fillId="2" borderId="16" xfId="0" quotePrefix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49" fontId="2" fillId="0" borderId="18" xfId="0" applyNumberFormat="1" applyFont="1" applyBorder="1" applyAlignment="1">
      <alignment horizontal="center"/>
    </xf>
    <xf numFmtId="44" fontId="2" fillId="0" borderId="18" xfId="0" applyNumberFormat="1" applyFont="1" applyBorder="1" applyAlignment="1">
      <alignment horizontal="center"/>
    </xf>
    <xf numFmtId="44" fontId="2" fillId="0" borderId="18" xfId="0" applyNumberFormat="1" applyFont="1" applyBorder="1"/>
    <xf numFmtId="14" fontId="2" fillId="0" borderId="18" xfId="0" applyNumberFormat="1" applyFont="1" applyBorder="1" applyAlignment="1">
      <alignment horizontal="center"/>
    </xf>
    <xf numFmtId="44" fontId="2" fillId="0" borderId="18" xfId="0" applyNumberFormat="1" applyFont="1" applyBorder="1" applyAlignment="1">
      <alignment horizontal="right"/>
    </xf>
    <xf numFmtId="44" fontId="2" fillId="0" borderId="19" xfId="0" applyNumberFormat="1" applyFont="1" applyBorder="1" applyAlignment="1">
      <alignment horizontal="right"/>
    </xf>
    <xf numFmtId="44" fontId="4" fillId="0" borderId="20" xfId="0" applyNumberFormat="1" applyFont="1" applyBorder="1"/>
    <xf numFmtId="44" fontId="2" fillId="0" borderId="21" xfId="0" applyNumberFormat="1" applyFont="1" applyBorder="1" applyAlignment="1">
      <alignment horizontal="right"/>
    </xf>
    <xf numFmtId="164" fontId="2" fillId="0" borderId="18" xfId="0" applyNumberFormat="1" applyFont="1" applyBorder="1" applyAlignment="1">
      <alignment horizontal="right"/>
    </xf>
    <xf numFmtId="44" fontId="2" fillId="0" borderId="0" xfId="0" applyNumberFormat="1" applyFont="1" applyAlignment="1">
      <alignment horizontal="right"/>
    </xf>
    <xf numFmtId="49" fontId="2" fillId="0" borderId="18" xfId="0" applyNumberFormat="1" applyFont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49" fontId="2" fillId="0" borderId="22" xfId="0" applyNumberFormat="1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4" fontId="2" fillId="0" borderId="22" xfId="0" applyNumberFormat="1" applyFont="1" applyBorder="1" applyAlignment="1">
      <alignment horizontal="center"/>
    </xf>
    <xf numFmtId="14" fontId="2" fillId="0" borderId="22" xfId="0" applyNumberFormat="1" applyFont="1" applyBorder="1" applyAlignment="1">
      <alignment horizontal="center"/>
    </xf>
    <xf numFmtId="44" fontId="2" fillId="0" borderId="22" xfId="0" applyNumberFormat="1" applyFont="1" applyBorder="1" applyAlignment="1">
      <alignment horizontal="right"/>
    </xf>
    <xf numFmtId="44" fontId="2" fillId="0" borderId="23" xfId="0" applyNumberFormat="1" applyFont="1" applyBorder="1" applyAlignment="1">
      <alignment horizontal="right"/>
    </xf>
    <xf numFmtId="44" fontId="4" fillId="0" borderId="10" xfId="0" applyNumberFormat="1" applyFont="1" applyBorder="1"/>
    <xf numFmtId="44" fontId="2" fillId="0" borderId="22" xfId="0" applyNumberFormat="1" applyFont="1" applyBorder="1"/>
    <xf numFmtId="0" fontId="2" fillId="0" borderId="18" xfId="0" applyFont="1" applyBorder="1"/>
    <xf numFmtId="44" fontId="2" fillId="3" borderId="18" xfId="0" applyNumberFormat="1" applyFont="1" applyFill="1" applyBorder="1"/>
    <xf numFmtId="0" fontId="2" fillId="3" borderId="22" xfId="0" applyFont="1" applyFill="1" applyBorder="1" applyAlignment="1">
      <alignment horizontal="left"/>
    </xf>
    <xf numFmtId="49" fontId="2" fillId="3" borderId="22" xfId="0" applyNumberFormat="1" applyFont="1" applyFill="1" applyBorder="1" applyAlignment="1">
      <alignment horizontal="center"/>
    </xf>
    <xf numFmtId="44" fontId="2" fillId="3" borderId="22" xfId="0" applyNumberFormat="1" applyFont="1" applyFill="1" applyBorder="1" applyAlignment="1">
      <alignment horizontal="center"/>
    </xf>
    <xf numFmtId="14" fontId="2" fillId="3" borderId="22" xfId="0" applyNumberFormat="1" applyFont="1" applyFill="1" applyBorder="1" applyAlignment="1">
      <alignment horizontal="center"/>
    </xf>
    <xf numFmtId="49" fontId="2" fillId="3" borderId="18" xfId="0" applyNumberFormat="1" applyFont="1" applyFill="1" applyBorder="1"/>
    <xf numFmtId="44" fontId="2" fillId="3" borderId="22" xfId="0" applyNumberFormat="1" applyFont="1" applyFill="1" applyBorder="1" applyAlignment="1">
      <alignment horizontal="right"/>
    </xf>
    <xf numFmtId="44" fontId="2" fillId="3" borderId="23" xfId="0" applyNumberFormat="1" applyFont="1" applyFill="1" applyBorder="1" applyAlignment="1">
      <alignment horizontal="right"/>
    </xf>
    <xf numFmtId="44" fontId="4" fillId="3" borderId="10" xfId="0" applyNumberFormat="1" applyFont="1" applyFill="1" applyBorder="1"/>
    <xf numFmtId="44" fontId="2" fillId="3" borderId="21" xfId="0" applyNumberFormat="1" applyFont="1" applyFill="1" applyBorder="1" applyAlignment="1">
      <alignment horizontal="right"/>
    </xf>
    <xf numFmtId="164" fontId="2" fillId="3" borderId="18" xfId="0" applyNumberFormat="1" applyFont="1" applyFill="1" applyBorder="1" applyAlignment="1">
      <alignment horizontal="right"/>
    </xf>
    <xf numFmtId="44" fontId="2" fillId="3" borderId="0" xfId="0" applyNumberFormat="1" applyFont="1" applyFill="1" applyAlignment="1">
      <alignment horizontal="right"/>
    </xf>
    <xf numFmtId="44" fontId="0" fillId="3" borderId="0" xfId="0" applyNumberFormat="1" applyFill="1"/>
    <xf numFmtId="0" fontId="0" fillId="3" borderId="0" xfId="0" applyFill="1"/>
    <xf numFmtId="44" fontId="4" fillId="3" borderId="10" xfId="1" applyFont="1" applyFill="1" applyBorder="1" applyAlignment="1">
      <alignment horizontal="center"/>
    </xf>
    <xf numFmtId="0" fontId="2" fillId="3" borderId="18" xfId="0" applyFont="1" applyFill="1" applyBorder="1"/>
    <xf numFmtId="0" fontId="2" fillId="3" borderId="18" xfId="0" applyFont="1" applyFill="1" applyBorder="1" applyAlignment="1">
      <alignment horizontal="left"/>
    </xf>
    <xf numFmtId="49" fontId="2" fillId="3" borderId="18" xfId="0" applyNumberFormat="1" applyFont="1" applyFill="1" applyBorder="1" applyAlignment="1">
      <alignment horizontal="center"/>
    </xf>
    <xf numFmtId="44" fontId="2" fillId="3" borderId="18" xfId="0" applyNumberFormat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44" fontId="2" fillId="3" borderId="22" xfId="0" applyNumberFormat="1" applyFont="1" applyFill="1" applyBorder="1"/>
    <xf numFmtId="0" fontId="2" fillId="3" borderId="24" xfId="0" applyFont="1" applyFill="1" applyBorder="1" applyAlignment="1">
      <alignment horizontal="left"/>
    </xf>
    <xf numFmtId="49" fontId="2" fillId="3" borderId="24" xfId="0" applyNumberFormat="1" applyFont="1" applyFill="1" applyBorder="1" applyAlignment="1">
      <alignment horizontal="center"/>
    </xf>
    <xf numFmtId="44" fontId="2" fillId="3" borderId="24" xfId="0" applyNumberFormat="1" applyFont="1" applyFill="1" applyBorder="1" applyAlignment="1">
      <alignment horizontal="right"/>
    </xf>
    <xf numFmtId="44" fontId="2" fillId="3" borderId="25" xfId="0" applyNumberFormat="1" applyFont="1" applyFill="1" applyBorder="1" applyAlignment="1">
      <alignment horizontal="right"/>
    </xf>
    <xf numFmtId="44" fontId="4" fillId="3" borderId="26" xfId="0" applyNumberFormat="1" applyFont="1" applyFill="1" applyBorder="1"/>
    <xf numFmtId="44" fontId="2" fillId="3" borderId="27" xfId="0" applyNumberFormat="1" applyFont="1" applyFill="1" applyBorder="1" applyAlignment="1">
      <alignment horizontal="right"/>
    </xf>
    <xf numFmtId="164" fontId="2" fillId="3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49" fontId="2" fillId="0" borderId="10" xfId="0" applyNumberFormat="1" applyFont="1" applyBorder="1" applyAlignment="1">
      <alignment horizontal="center"/>
    </xf>
    <xf numFmtId="44" fontId="2" fillId="0" borderId="10" xfId="0" applyNumberFormat="1" applyFont="1" applyBorder="1" applyAlignment="1">
      <alignment horizontal="center"/>
    </xf>
    <xf numFmtId="44" fontId="2" fillId="0" borderId="10" xfId="0" applyNumberFormat="1" applyFont="1" applyBorder="1"/>
    <xf numFmtId="0" fontId="2" fillId="0" borderId="10" xfId="0" applyFont="1" applyBorder="1"/>
    <xf numFmtId="44" fontId="2" fillId="0" borderId="10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4" fontId="2" fillId="0" borderId="10" xfId="0" applyNumberFormat="1" applyFont="1" applyBorder="1" applyAlignment="1">
      <alignment horizontal="center"/>
    </xf>
    <xf numFmtId="49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44" fontId="2" fillId="0" borderId="10" xfId="1" applyFont="1" applyBorder="1" applyAlignment="1">
      <alignment horizontal="right"/>
    </xf>
    <xf numFmtId="44" fontId="4" fillId="0" borderId="10" xfId="1" applyFont="1" applyBorder="1"/>
    <xf numFmtId="0" fontId="2" fillId="4" borderId="10" xfId="0" applyFont="1" applyFill="1" applyBorder="1"/>
    <xf numFmtId="0" fontId="2" fillId="4" borderId="10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center"/>
    </xf>
    <xf numFmtId="0" fontId="2" fillId="4" borderId="10" xfId="0" quotePrefix="1" applyFont="1" applyFill="1" applyBorder="1" applyAlignment="1">
      <alignment horizontal="center"/>
    </xf>
    <xf numFmtId="44" fontId="2" fillId="4" borderId="10" xfId="0" quotePrefix="1" applyNumberFormat="1" applyFont="1" applyFill="1" applyBorder="1" applyAlignment="1">
      <alignment horizontal="center"/>
    </xf>
    <xf numFmtId="44" fontId="2" fillId="4" borderId="10" xfId="0" applyNumberFormat="1" applyFont="1" applyFill="1" applyBorder="1"/>
    <xf numFmtId="164" fontId="2" fillId="4" borderId="10" xfId="0" applyNumberFormat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  <xf numFmtId="49" fontId="2" fillId="0" borderId="24" xfId="0" applyNumberFormat="1" applyFont="1" applyBorder="1" applyAlignment="1">
      <alignment horizontal="center"/>
    </xf>
    <xf numFmtId="44" fontId="2" fillId="0" borderId="24" xfId="0" applyNumberFormat="1" applyFont="1" applyBorder="1" applyAlignment="1">
      <alignment horizontal="center"/>
    </xf>
    <xf numFmtId="44" fontId="2" fillId="0" borderId="9" xfId="0" applyNumberFormat="1" applyFont="1" applyBorder="1"/>
    <xf numFmtId="14" fontId="2" fillId="0" borderId="24" xfId="0" applyNumberFormat="1" applyFont="1" applyBorder="1" applyAlignment="1">
      <alignment horizontal="center"/>
    </xf>
    <xf numFmtId="49" fontId="2" fillId="0" borderId="9" xfId="0" applyNumberFormat="1" applyFont="1" applyBorder="1"/>
    <xf numFmtId="44" fontId="2" fillId="0" borderId="24" xfId="0" applyNumberFormat="1" applyFont="1" applyBorder="1" applyAlignment="1">
      <alignment horizontal="right"/>
    </xf>
    <xf numFmtId="0" fontId="2" fillId="2" borderId="5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39C8-8E51-45B9-B821-0E2EFFAE3ED3}">
  <dimension ref="A1:U68"/>
  <sheetViews>
    <sheetView tabSelected="1" view="pageLayout" zoomScale="124" zoomScaleNormal="112" zoomScaleSheetLayoutView="172" zoomScalePageLayoutView="124" workbookViewId="0">
      <selection activeCell="G67" sqref="G67"/>
    </sheetView>
  </sheetViews>
  <sheetFormatPr defaultRowHeight="15" x14ac:dyDescent="0.25"/>
  <cols>
    <col min="1" max="1" width="3.85546875" customWidth="1"/>
    <col min="2" max="2" width="23.85546875" style="104" customWidth="1"/>
    <col min="3" max="3" width="22.7109375" customWidth="1"/>
    <col min="4" max="4" width="16.5703125" customWidth="1"/>
    <col min="5" max="5" width="12.140625" customWidth="1"/>
    <col min="6" max="6" width="15.28515625" style="9" customWidth="1"/>
    <col min="7" max="7" width="13.28515625" style="9" customWidth="1"/>
    <col min="8" max="8" width="10.5703125" style="105" customWidth="1"/>
    <col min="9" max="9" width="12.28515625" customWidth="1"/>
    <col min="10" max="10" width="10.140625" customWidth="1"/>
    <col min="11" max="12" width="10" style="9" customWidth="1"/>
    <col min="13" max="13" width="7.7109375" customWidth="1"/>
    <col min="14" max="14" width="10" customWidth="1"/>
    <col min="15" max="15" width="8.7109375" customWidth="1"/>
    <col min="16" max="16" width="11" customWidth="1"/>
    <col min="17" max="17" width="9.140625" customWidth="1"/>
    <col min="18" max="18" width="10.7109375" customWidth="1"/>
    <col min="19" max="19" width="15" style="106" customWidth="1"/>
    <col min="20" max="20" width="15.140625" customWidth="1"/>
    <col min="21" max="21" width="13.85546875" style="9" customWidth="1"/>
  </cols>
  <sheetData>
    <row r="1" spans="1:20" x14ac:dyDescent="0.25">
      <c r="A1" s="1"/>
      <c r="B1" s="2"/>
      <c r="C1" s="3"/>
      <c r="D1" s="4" t="s">
        <v>0</v>
      </c>
      <c r="E1" s="4" t="s">
        <v>0</v>
      </c>
      <c r="F1" s="5"/>
      <c r="G1" s="6" t="s">
        <v>0</v>
      </c>
      <c r="H1" s="4"/>
      <c r="I1" s="4" t="s">
        <v>0</v>
      </c>
      <c r="J1" s="7" t="s">
        <v>0</v>
      </c>
      <c r="K1" s="113" t="s">
        <v>1</v>
      </c>
      <c r="L1" s="113"/>
      <c r="M1" s="113"/>
      <c r="N1" s="113"/>
      <c r="O1" s="113"/>
      <c r="P1" s="113"/>
      <c r="Q1" s="113"/>
      <c r="R1" s="113"/>
      <c r="S1" s="8"/>
    </row>
    <row r="2" spans="1:20" ht="22.5" customHeight="1" x14ac:dyDescent="0.25">
      <c r="A2" s="10" t="s">
        <v>2</v>
      </c>
      <c r="B2" s="11" t="s">
        <v>3</v>
      </c>
      <c r="C2" s="12" t="s">
        <v>4</v>
      </c>
      <c r="D2" s="12" t="s">
        <v>5</v>
      </c>
      <c r="E2" s="12" t="s">
        <v>6</v>
      </c>
      <c r="F2" s="13" t="s">
        <v>7</v>
      </c>
      <c r="G2" s="14" t="s">
        <v>8</v>
      </c>
      <c r="H2" s="12" t="s">
        <v>9</v>
      </c>
      <c r="I2" s="12" t="s">
        <v>10</v>
      </c>
      <c r="J2" s="15" t="s">
        <v>9</v>
      </c>
      <c r="K2" s="16" t="s">
        <v>11</v>
      </c>
      <c r="L2" s="16" t="s">
        <v>12</v>
      </c>
      <c r="M2" s="17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9"/>
    </row>
    <row r="3" spans="1:20" ht="15.75" thickBot="1" x14ac:dyDescent="0.3">
      <c r="A3" s="20"/>
      <c r="B3" s="21"/>
      <c r="C3" s="22"/>
      <c r="D3" s="22"/>
      <c r="E3" s="22" t="s">
        <v>19</v>
      </c>
      <c r="F3" s="23"/>
      <c r="G3" s="24" t="s">
        <v>221</v>
      </c>
      <c r="H3" s="22" t="s">
        <v>20</v>
      </c>
      <c r="I3" s="22" t="s">
        <v>21</v>
      </c>
      <c r="J3" s="25" t="s">
        <v>22</v>
      </c>
      <c r="K3" s="26"/>
      <c r="L3" s="27" t="s">
        <v>23</v>
      </c>
      <c r="M3" s="28" t="s">
        <v>24</v>
      </c>
      <c r="N3" s="26">
        <v>1.4500000000000001E-2</v>
      </c>
      <c r="O3" s="29">
        <v>187</v>
      </c>
      <c r="P3" s="30"/>
      <c r="Q3" s="30"/>
      <c r="R3" s="31" t="s">
        <v>25</v>
      </c>
      <c r="S3" s="32" t="s">
        <v>26</v>
      </c>
    </row>
    <row r="4" spans="1:20" s="9" customFormat="1" x14ac:dyDescent="0.25">
      <c r="A4" s="33">
        <v>1</v>
      </c>
      <c r="B4" s="85" t="s">
        <v>208</v>
      </c>
      <c r="C4" s="86" t="s">
        <v>209</v>
      </c>
      <c r="D4" s="86" t="s">
        <v>210</v>
      </c>
      <c r="E4" s="86" t="s">
        <v>211</v>
      </c>
      <c r="F4" s="88">
        <v>115463</v>
      </c>
      <c r="G4" s="88">
        <v>23092.16</v>
      </c>
      <c r="H4" s="94" t="s">
        <v>36</v>
      </c>
      <c r="I4" s="89" t="s">
        <v>212</v>
      </c>
      <c r="J4" s="90">
        <v>0</v>
      </c>
      <c r="K4" s="90">
        <v>9950.94</v>
      </c>
      <c r="L4" s="90">
        <v>133.07</v>
      </c>
      <c r="M4" s="90"/>
      <c r="N4" s="90">
        <v>334.82</v>
      </c>
      <c r="O4" s="90">
        <v>0</v>
      </c>
      <c r="P4" s="54">
        <v>0</v>
      </c>
      <c r="Q4" s="54">
        <v>0</v>
      </c>
      <c r="R4" s="90">
        <f t="shared" ref="R4" si="0">K4+L4+M4+N4+O4+P4+Q4</f>
        <v>10418.83</v>
      </c>
      <c r="S4" s="91">
        <f t="shared" ref="S4" si="1">SUM(G4+R4)</f>
        <v>33510.99</v>
      </c>
      <c r="T4"/>
    </row>
    <row r="5" spans="1:20" x14ac:dyDescent="0.25">
      <c r="A5" s="33">
        <v>2</v>
      </c>
      <c r="B5" s="34" t="s">
        <v>27</v>
      </c>
      <c r="C5" s="35" t="s">
        <v>28</v>
      </c>
      <c r="D5" s="35" t="s">
        <v>29</v>
      </c>
      <c r="E5" s="35" t="s">
        <v>30</v>
      </c>
      <c r="F5" s="36">
        <v>76093</v>
      </c>
      <c r="G5" s="37">
        <v>22223.7</v>
      </c>
      <c r="H5" s="38">
        <v>46625</v>
      </c>
      <c r="I5" s="37" t="s">
        <v>31</v>
      </c>
      <c r="J5" s="39">
        <v>0</v>
      </c>
      <c r="K5" s="39">
        <v>7089.36</v>
      </c>
      <c r="L5" s="39">
        <v>133.07</v>
      </c>
      <c r="M5" s="39"/>
      <c r="N5" s="39">
        <v>313.49</v>
      </c>
      <c r="O5" s="40">
        <v>49.21</v>
      </c>
      <c r="P5" s="41">
        <v>2194.0100000000002</v>
      </c>
      <c r="Q5" s="41">
        <v>100.24</v>
      </c>
      <c r="R5" s="42">
        <f>K5+L5+M5+N5+O5+P5+Q5</f>
        <v>9879.3799999999992</v>
      </c>
      <c r="S5" s="43">
        <f>SUM(G5+R5)</f>
        <v>32103.08</v>
      </c>
      <c r="T5" s="44"/>
    </row>
    <row r="6" spans="1:20" x14ac:dyDescent="0.25">
      <c r="A6" s="33">
        <v>3</v>
      </c>
      <c r="B6" s="34" t="s">
        <v>32</v>
      </c>
      <c r="C6" s="35" t="s">
        <v>33</v>
      </c>
      <c r="D6" s="35" t="s">
        <v>34</v>
      </c>
      <c r="E6" s="35" t="s">
        <v>35</v>
      </c>
      <c r="F6" s="36">
        <v>54918</v>
      </c>
      <c r="G6" s="37">
        <v>12302.4</v>
      </c>
      <c r="H6" s="38" t="s">
        <v>36</v>
      </c>
      <c r="I6" s="45" t="s">
        <v>37</v>
      </c>
      <c r="J6" s="39">
        <v>0</v>
      </c>
      <c r="K6" s="39">
        <v>4164.3599999999997</v>
      </c>
      <c r="L6" s="39">
        <v>133.07</v>
      </c>
      <c r="M6" s="39"/>
      <c r="N6" s="39">
        <v>169.66</v>
      </c>
      <c r="O6" s="40">
        <v>0</v>
      </c>
      <c r="P6" s="41">
        <v>2194.0100000000002</v>
      </c>
      <c r="Q6" s="41">
        <v>100.24</v>
      </c>
      <c r="R6" s="42">
        <f t="shared" ref="R6" si="2">K6+L6+M6+N6+O6+P6+Q6</f>
        <v>6761.3399999999992</v>
      </c>
      <c r="S6" s="43">
        <f t="shared" ref="S6" si="3">SUM(G6+R6)</f>
        <v>19063.739999999998</v>
      </c>
      <c r="T6" s="44"/>
    </row>
    <row r="7" spans="1:20" s="9" customFormat="1" x14ac:dyDescent="0.25">
      <c r="A7" s="33">
        <v>4</v>
      </c>
      <c r="B7" s="47" t="s">
        <v>42</v>
      </c>
      <c r="C7" s="48" t="s">
        <v>43</v>
      </c>
      <c r="D7" s="48" t="s">
        <v>44</v>
      </c>
      <c r="E7" s="48" t="s">
        <v>45</v>
      </c>
      <c r="F7" s="50">
        <v>48780</v>
      </c>
      <c r="G7" s="37">
        <v>13132</v>
      </c>
      <c r="H7" s="51">
        <v>46652</v>
      </c>
      <c r="I7" s="45" t="s">
        <v>37</v>
      </c>
      <c r="J7" s="52">
        <v>0</v>
      </c>
      <c r="K7" s="52">
        <v>4445.1400000000003</v>
      </c>
      <c r="L7" s="52">
        <v>133.07</v>
      </c>
      <c r="M7" s="52">
        <v>0</v>
      </c>
      <c r="N7" s="52">
        <v>162.33000000000001</v>
      </c>
      <c r="O7" s="53">
        <v>49.21</v>
      </c>
      <c r="P7" s="54">
        <v>5712.07</v>
      </c>
      <c r="Q7" s="54">
        <v>199.71</v>
      </c>
      <c r="R7" s="42">
        <f t="shared" ref="R7:R59" si="4">K7+L7+M7+N7+O7+P7+Q7</f>
        <v>10701.529999999999</v>
      </c>
      <c r="S7" s="43">
        <f t="shared" ref="S7:S61" si="5">SUM(G7+R7)</f>
        <v>23833.53</v>
      </c>
      <c r="T7" s="44"/>
    </row>
    <row r="8" spans="1:20" s="9" customFormat="1" x14ac:dyDescent="0.25">
      <c r="A8" s="33">
        <v>5</v>
      </c>
      <c r="B8" s="47" t="s">
        <v>46</v>
      </c>
      <c r="C8" s="48" t="s">
        <v>47</v>
      </c>
      <c r="D8" s="48" t="s">
        <v>48</v>
      </c>
      <c r="E8" s="48" t="s">
        <v>49</v>
      </c>
      <c r="F8" s="55">
        <v>63728</v>
      </c>
      <c r="G8" s="37">
        <v>17709.919999999998</v>
      </c>
      <c r="H8" s="51">
        <v>46239</v>
      </c>
      <c r="I8" s="56" t="s">
        <v>31</v>
      </c>
      <c r="J8" s="52">
        <v>402</v>
      </c>
      <c r="K8" s="52">
        <v>5828.85</v>
      </c>
      <c r="L8" s="52">
        <v>0</v>
      </c>
      <c r="M8" s="52"/>
      <c r="N8" s="52">
        <v>246.62</v>
      </c>
      <c r="O8" s="53">
        <v>49.21</v>
      </c>
      <c r="P8" s="54">
        <v>2194.0100000000002</v>
      </c>
      <c r="Q8" s="54">
        <v>100.24</v>
      </c>
      <c r="R8" s="42">
        <f t="shared" si="4"/>
        <v>8418.93</v>
      </c>
      <c r="S8" s="43">
        <f t="shared" si="5"/>
        <v>26128.85</v>
      </c>
      <c r="T8" s="44"/>
    </row>
    <row r="9" spans="1:20" s="9" customFormat="1" x14ac:dyDescent="0.25">
      <c r="A9" s="46">
        <v>6</v>
      </c>
      <c r="B9" s="47" t="s">
        <v>38</v>
      </c>
      <c r="C9" s="48" t="s">
        <v>39</v>
      </c>
      <c r="D9" s="48" t="s">
        <v>40</v>
      </c>
      <c r="E9" s="49" t="s">
        <v>41</v>
      </c>
      <c r="F9" s="50">
        <v>56999</v>
      </c>
      <c r="G9" s="37">
        <v>15344</v>
      </c>
      <c r="H9" s="51">
        <v>46245</v>
      </c>
      <c r="I9" s="45" t="s">
        <v>37</v>
      </c>
      <c r="J9" s="52">
        <v>360</v>
      </c>
      <c r="K9" s="52">
        <v>5193.93</v>
      </c>
      <c r="L9" s="52">
        <v>0</v>
      </c>
      <c r="M9" s="52"/>
      <c r="N9" s="52">
        <v>194.46</v>
      </c>
      <c r="O9" s="53">
        <v>49.21</v>
      </c>
      <c r="P9" s="54">
        <v>5712.07</v>
      </c>
      <c r="Q9" s="54">
        <v>199.71</v>
      </c>
      <c r="R9" s="42">
        <f>SUM(K9:Q9)</f>
        <v>11349.38</v>
      </c>
      <c r="S9" s="43">
        <f t="shared" si="5"/>
        <v>26693.379999999997</v>
      </c>
      <c r="T9" s="44"/>
    </row>
    <row r="10" spans="1:20" s="9" customFormat="1" x14ac:dyDescent="0.25">
      <c r="A10" s="33">
        <v>6</v>
      </c>
      <c r="B10" s="47" t="s">
        <v>50</v>
      </c>
      <c r="C10" s="48" t="s">
        <v>51</v>
      </c>
      <c r="D10" s="48" t="s">
        <v>52</v>
      </c>
      <c r="E10" s="48" t="s">
        <v>53</v>
      </c>
      <c r="F10" s="50">
        <v>56776</v>
      </c>
      <c r="G10" s="37">
        <v>15825.81</v>
      </c>
      <c r="H10" s="48" t="s">
        <v>54</v>
      </c>
      <c r="I10" s="56" t="s">
        <v>37</v>
      </c>
      <c r="J10" s="52">
        <v>0</v>
      </c>
      <c r="K10" s="52">
        <v>5258.14</v>
      </c>
      <c r="L10" s="52">
        <v>0</v>
      </c>
      <c r="M10" s="52"/>
      <c r="N10" s="52">
        <v>206.96</v>
      </c>
      <c r="O10" s="53">
        <v>49.21</v>
      </c>
      <c r="P10" s="54">
        <v>4116.49</v>
      </c>
      <c r="Q10" s="54">
        <v>148.88999999999999</v>
      </c>
      <c r="R10" s="42">
        <f>K10+L10+M10+N10+O10+P10+Q10</f>
        <v>9779.6899999999987</v>
      </c>
      <c r="S10" s="43">
        <f t="shared" si="5"/>
        <v>25605.5</v>
      </c>
      <c r="T10" s="44"/>
    </row>
    <row r="11" spans="1:20" s="9" customFormat="1" x14ac:dyDescent="0.25">
      <c r="A11" s="33">
        <v>7</v>
      </c>
      <c r="B11" s="47" t="s">
        <v>55</v>
      </c>
      <c r="C11" s="48" t="s">
        <v>56</v>
      </c>
      <c r="D11" s="48" t="s">
        <v>57</v>
      </c>
      <c r="E11" s="48" t="s">
        <v>58</v>
      </c>
      <c r="F11" s="50">
        <v>50146</v>
      </c>
      <c r="G11" s="37">
        <v>14814.39</v>
      </c>
      <c r="H11" s="48" t="s">
        <v>59</v>
      </c>
      <c r="I11" s="56" t="s">
        <v>37</v>
      </c>
      <c r="J11" s="52">
        <v>146</v>
      </c>
      <c r="K11" s="52">
        <v>4570.3</v>
      </c>
      <c r="L11" s="52">
        <v>133.07</v>
      </c>
      <c r="M11" s="52"/>
      <c r="N11" s="52">
        <v>192.28</v>
      </c>
      <c r="O11" s="53">
        <v>49.21</v>
      </c>
      <c r="P11" s="54">
        <v>4116.49</v>
      </c>
      <c r="Q11" s="54">
        <v>148.88999999999999</v>
      </c>
      <c r="R11" s="42">
        <f t="shared" si="4"/>
        <v>9210.239999999998</v>
      </c>
      <c r="S11" s="43">
        <f t="shared" si="5"/>
        <v>24024.629999999997</v>
      </c>
      <c r="T11" s="44"/>
    </row>
    <row r="12" spans="1:20" s="9" customFormat="1" x14ac:dyDescent="0.25">
      <c r="A12" s="33">
        <v>8</v>
      </c>
      <c r="B12" s="47" t="s">
        <v>60</v>
      </c>
      <c r="C12" s="48" t="s">
        <v>56</v>
      </c>
      <c r="D12" s="48" t="s">
        <v>61</v>
      </c>
      <c r="E12" s="48" t="s">
        <v>62</v>
      </c>
      <c r="F12" s="50">
        <v>55600</v>
      </c>
      <c r="G12" s="37">
        <v>16289.26</v>
      </c>
      <c r="H12" s="48" t="s">
        <v>63</v>
      </c>
      <c r="I12" s="56" t="s">
        <v>37</v>
      </c>
      <c r="J12" s="52">
        <v>0</v>
      </c>
      <c r="K12" s="52">
        <v>5098.6099999999997</v>
      </c>
      <c r="L12" s="52">
        <v>0</v>
      </c>
      <c r="M12" s="52"/>
      <c r="N12" s="52">
        <v>235.09</v>
      </c>
      <c r="O12" s="53">
        <v>49.21</v>
      </c>
      <c r="P12" s="54">
        <v>1114.74</v>
      </c>
      <c r="Q12" s="54">
        <v>100.24</v>
      </c>
      <c r="R12" s="42">
        <f t="shared" si="4"/>
        <v>6597.8899999999994</v>
      </c>
      <c r="S12" s="43">
        <f t="shared" si="5"/>
        <v>22887.15</v>
      </c>
      <c r="T12" s="44"/>
    </row>
    <row r="13" spans="1:20" s="9" customFormat="1" x14ac:dyDescent="0.25">
      <c r="A13" s="33">
        <v>9</v>
      </c>
      <c r="B13" s="47" t="s">
        <v>64</v>
      </c>
      <c r="C13" s="48" t="s">
        <v>65</v>
      </c>
      <c r="D13" s="48" t="s">
        <v>66</v>
      </c>
      <c r="E13" s="48" t="s">
        <v>67</v>
      </c>
      <c r="F13" s="50">
        <v>75392</v>
      </c>
      <c r="G13" s="37">
        <v>20300</v>
      </c>
      <c r="H13" s="48" t="s">
        <v>68</v>
      </c>
      <c r="I13" s="56" t="s">
        <v>37</v>
      </c>
      <c r="J13" s="52">
        <v>0</v>
      </c>
      <c r="K13" s="52">
        <v>6871.55</v>
      </c>
      <c r="L13" s="52">
        <v>0</v>
      </c>
      <c r="M13" s="52"/>
      <c r="N13" s="52">
        <v>288.89</v>
      </c>
      <c r="O13" s="53">
        <v>49.21</v>
      </c>
      <c r="P13" s="54">
        <v>1942.5</v>
      </c>
      <c r="Q13" s="54">
        <v>100.24</v>
      </c>
      <c r="R13" s="42">
        <f t="shared" si="4"/>
        <v>9252.3900000000012</v>
      </c>
      <c r="S13" s="43">
        <f t="shared" si="5"/>
        <v>29552.39</v>
      </c>
      <c r="T13" s="44"/>
    </row>
    <row r="14" spans="1:20" s="9" customFormat="1" x14ac:dyDescent="0.25">
      <c r="A14" s="46">
        <v>10</v>
      </c>
      <c r="B14" s="47" t="s">
        <v>69</v>
      </c>
      <c r="C14" s="48" t="s">
        <v>70</v>
      </c>
      <c r="D14" s="48" t="s">
        <v>71</v>
      </c>
      <c r="E14" s="48" t="s">
        <v>72</v>
      </c>
      <c r="F14" s="50">
        <v>68059</v>
      </c>
      <c r="G14" s="37">
        <v>18326.47</v>
      </c>
      <c r="H14" s="51">
        <v>46176</v>
      </c>
      <c r="I14" s="45" t="s">
        <v>73</v>
      </c>
      <c r="J14" s="52">
        <v>860</v>
      </c>
      <c r="K14" s="52">
        <v>6202.42</v>
      </c>
      <c r="L14" s="52">
        <v>133.07</v>
      </c>
      <c r="M14" s="52"/>
      <c r="N14" s="52">
        <v>265.76</v>
      </c>
      <c r="O14" s="53">
        <v>49.21</v>
      </c>
      <c r="P14" s="54">
        <v>0</v>
      </c>
      <c r="Q14" s="54">
        <v>0</v>
      </c>
      <c r="R14" s="42">
        <f t="shared" si="4"/>
        <v>6650.46</v>
      </c>
      <c r="S14" s="43">
        <f t="shared" si="5"/>
        <v>24976.93</v>
      </c>
      <c r="T14" s="44"/>
    </row>
    <row r="15" spans="1:20" s="9" customFormat="1" x14ac:dyDescent="0.25">
      <c r="A15" s="33">
        <v>11</v>
      </c>
      <c r="B15" s="47" t="s">
        <v>74</v>
      </c>
      <c r="C15" s="48" t="s">
        <v>43</v>
      </c>
      <c r="D15" s="48" t="s">
        <v>75</v>
      </c>
      <c r="E15" s="48" t="s">
        <v>76</v>
      </c>
      <c r="F15" s="50">
        <v>45826</v>
      </c>
      <c r="G15" s="37">
        <v>12336.8</v>
      </c>
      <c r="H15" s="51">
        <v>46358</v>
      </c>
      <c r="I15" s="45" t="s">
        <v>37</v>
      </c>
      <c r="J15" s="52">
        <v>0</v>
      </c>
      <c r="K15" s="52">
        <v>4175.99</v>
      </c>
      <c r="L15" s="52">
        <v>0</v>
      </c>
      <c r="M15" s="52"/>
      <c r="N15" s="52">
        <v>177.8</v>
      </c>
      <c r="O15" s="53">
        <v>49.21</v>
      </c>
      <c r="P15" s="54">
        <v>1114.75</v>
      </c>
      <c r="Q15" s="54">
        <v>100.24</v>
      </c>
      <c r="R15" s="42">
        <f t="shared" si="4"/>
        <v>5617.99</v>
      </c>
      <c r="S15" s="43">
        <f t="shared" si="5"/>
        <v>17954.79</v>
      </c>
      <c r="T15" s="44"/>
    </row>
    <row r="16" spans="1:20" s="9" customFormat="1" x14ac:dyDescent="0.25">
      <c r="A16" s="33">
        <v>12</v>
      </c>
      <c r="B16" s="47" t="s">
        <v>77</v>
      </c>
      <c r="C16" s="48" t="s">
        <v>33</v>
      </c>
      <c r="D16" s="48" t="s">
        <v>78</v>
      </c>
      <c r="E16" s="48" t="s">
        <v>35</v>
      </c>
      <c r="F16" s="50">
        <v>54918</v>
      </c>
      <c r="G16" s="37">
        <v>14784</v>
      </c>
      <c r="H16" s="48" t="s">
        <v>36</v>
      </c>
      <c r="I16" s="56" t="s">
        <v>37</v>
      </c>
      <c r="J16" s="52">
        <v>0</v>
      </c>
      <c r="K16" s="52">
        <v>5004.37</v>
      </c>
      <c r="L16" s="52">
        <v>133.07</v>
      </c>
      <c r="M16" s="52"/>
      <c r="N16" s="52">
        <v>214.34</v>
      </c>
      <c r="O16" s="53">
        <v>49.21</v>
      </c>
      <c r="P16" s="54">
        <v>0</v>
      </c>
      <c r="Q16" s="54">
        <v>0</v>
      </c>
      <c r="R16" s="42">
        <f t="shared" si="4"/>
        <v>5400.99</v>
      </c>
      <c r="S16" s="43">
        <f t="shared" si="5"/>
        <v>20184.989999999998</v>
      </c>
      <c r="T16" s="44"/>
    </row>
    <row r="17" spans="1:21" x14ac:dyDescent="0.25">
      <c r="A17" s="33">
        <v>13</v>
      </c>
      <c r="B17" s="47" t="s">
        <v>79</v>
      </c>
      <c r="C17" s="48" t="s">
        <v>56</v>
      </c>
      <c r="D17" s="48" t="s">
        <v>80</v>
      </c>
      <c r="E17" s="48" t="s">
        <v>81</v>
      </c>
      <c r="F17" s="50">
        <v>46813</v>
      </c>
      <c r="G17" s="37">
        <v>13770.49</v>
      </c>
      <c r="H17" s="48" t="s">
        <v>82</v>
      </c>
      <c r="I17" s="56" t="s">
        <v>37</v>
      </c>
      <c r="J17" s="52">
        <v>0</v>
      </c>
      <c r="K17" s="52">
        <v>4278.42</v>
      </c>
      <c r="L17" s="52">
        <v>0</v>
      </c>
      <c r="M17" s="52"/>
      <c r="N17" s="52">
        <v>199.69</v>
      </c>
      <c r="O17" s="53">
        <v>49.21</v>
      </c>
      <c r="P17" s="54">
        <v>0</v>
      </c>
      <c r="Q17" s="54">
        <v>0</v>
      </c>
      <c r="R17" s="42">
        <f t="shared" si="4"/>
        <v>4527.32</v>
      </c>
      <c r="S17" s="43">
        <f t="shared" si="5"/>
        <v>18297.809999999998</v>
      </c>
      <c r="T17" s="44"/>
    </row>
    <row r="18" spans="1:21" x14ac:dyDescent="0.25">
      <c r="A18" s="33">
        <v>14</v>
      </c>
      <c r="B18" s="47" t="s">
        <v>83</v>
      </c>
      <c r="C18" s="48" t="s">
        <v>84</v>
      </c>
      <c r="D18" s="48" t="s">
        <v>85</v>
      </c>
      <c r="E18" s="48" t="s">
        <v>225</v>
      </c>
      <c r="F18" s="50">
        <v>70825</v>
      </c>
      <c r="G18" s="37">
        <v>19946.490000000002</v>
      </c>
      <c r="H18" s="51">
        <v>46625</v>
      </c>
      <c r="I18" s="45" t="s">
        <v>37</v>
      </c>
      <c r="J18" s="52"/>
      <c r="K18" s="52">
        <v>6500.66</v>
      </c>
      <c r="L18" s="52">
        <v>133.07</v>
      </c>
      <c r="M18" s="52"/>
      <c r="N18" s="52">
        <v>286.16000000000003</v>
      </c>
      <c r="O18" s="53">
        <v>49.21</v>
      </c>
      <c r="P18" s="54">
        <v>1114.75</v>
      </c>
      <c r="Q18" s="54">
        <v>148.88999999999999</v>
      </c>
      <c r="R18" s="42">
        <f t="shared" si="4"/>
        <v>8232.74</v>
      </c>
      <c r="S18" s="43">
        <f t="shared" si="5"/>
        <v>28179.230000000003</v>
      </c>
      <c r="T18" s="44"/>
    </row>
    <row r="19" spans="1:21" x14ac:dyDescent="0.25">
      <c r="A19" s="46">
        <v>15</v>
      </c>
      <c r="B19" s="47" t="s">
        <v>86</v>
      </c>
      <c r="C19" s="48" t="s">
        <v>87</v>
      </c>
      <c r="D19" s="48" t="s">
        <v>88</v>
      </c>
      <c r="E19" s="48" t="s">
        <v>151</v>
      </c>
      <c r="F19" s="50">
        <v>51615</v>
      </c>
      <c r="G19" s="37">
        <v>14518.81</v>
      </c>
      <c r="H19" s="51">
        <v>46414</v>
      </c>
      <c r="I19" s="45" t="s">
        <v>37</v>
      </c>
      <c r="J19" s="52"/>
      <c r="K19" s="52">
        <v>4812.1899999999996</v>
      </c>
      <c r="L19" s="52">
        <v>133.07</v>
      </c>
      <c r="M19" s="52"/>
      <c r="N19" s="52">
        <v>201.9</v>
      </c>
      <c r="O19" s="53">
        <v>49.21</v>
      </c>
      <c r="P19" s="54">
        <v>1609.44</v>
      </c>
      <c r="Q19" s="54">
        <v>123.41</v>
      </c>
      <c r="R19" s="42">
        <f t="shared" si="4"/>
        <v>6929.2199999999993</v>
      </c>
      <c r="S19" s="43">
        <f t="shared" si="5"/>
        <v>21448.03</v>
      </c>
      <c r="T19" s="44"/>
    </row>
    <row r="20" spans="1:21" x14ac:dyDescent="0.25">
      <c r="A20" s="33">
        <v>16</v>
      </c>
      <c r="B20" s="47" t="s">
        <v>90</v>
      </c>
      <c r="C20" s="48" t="s">
        <v>91</v>
      </c>
      <c r="D20" s="48" t="s">
        <v>92</v>
      </c>
      <c r="E20" s="48" t="s">
        <v>93</v>
      </c>
      <c r="F20" s="50">
        <v>48894</v>
      </c>
      <c r="G20" s="37">
        <v>13936</v>
      </c>
      <c r="H20" s="51">
        <v>46307</v>
      </c>
      <c r="I20" s="45" t="s">
        <v>37</v>
      </c>
      <c r="J20" s="52">
        <v>0</v>
      </c>
      <c r="K20" s="52">
        <v>4717.33</v>
      </c>
      <c r="L20" s="52">
        <v>133.07</v>
      </c>
      <c r="M20" s="52"/>
      <c r="N20" s="52">
        <v>200.98</v>
      </c>
      <c r="O20" s="53">
        <v>49.21</v>
      </c>
      <c r="P20" s="54">
        <v>1114.75</v>
      </c>
      <c r="Q20" s="54">
        <v>100.24</v>
      </c>
      <c r="R20" s="42">
        <f t="shared" si="4"/>
        <v>6315.579999999999</v>
      </c>
      <c r="S20" s="43">
        <f t="shared" si="5"/>
        <v>20251.579999999998</v>
      </c>
      <c r="T20" s="44"/>
    </row>
    <row r="21" spans="1:21" x14ac:dyDescent="0.25">
      <c r="A21" s="33">
        <v>17</v>
      </c>
      <c r="B21" s="47" t="s">
        <v>94</v>
      </c>
      <c r="C21" s="48" t="s">
        <v>56</v>
      </c>
      <c r="D21" s="48" t="s">
        <v>95</v>
      </c>
      <c r="E21" s="48" t="s">
        <v>96</v>
      </c>
      <c r="F21" s="50">
        <v>40786</v>
      </c>
      <c r="G21" s="57">
        <v>14050.07</v>
      </c>
      <c r="H21" s="48" t="s">
        <v>97</v>
      </c>
      <c r="I21" s="56" t="s">
        <v>37</v>
      </c>
      <c r="J21" s="52">
        <v>0</v>
      </c>
      <c r="K21" s="52">
        <v>3770.39</v>
      </c>
      <c r="L21" s="52">
        <v>133.07</v>
      </c>
      <c r="M21" s="52"/>
      <c r="N21" s="52">
        <v>193.95</v>
      </c>
      <c r="O21" s="53">
        <v>49.21</v>
      </c>
      <c r="P21" s="54">
        <v>2636.62</v>
      </c>
      <c r="Q21" s="54">
        <v>199.71</v>
      </c>
      <c r="R21" s="42">
        <f t="shared" si="4"/>
        <v>6982.95</v>
      </c>
      <c r="S21" s="43">
        <f t="shared" si="5"/>
        <v>21033.02</v>
      </c>
      <c r="T21" s="44"/>
    </row>
    <row r="22" spans="1:21" s="70" customFormat="1" x14ac:dyDescent="0.25">
      <c r="A22" s="33">
        <v>18</v>
      </c>
      <c r="B22" s="58" t="s">
        <v>98</v>
      </c>
      <c r="C22" s="59" t="s">
        <v>43</v>
      </c>
      <c r="D22" s="59" t="s">
        <v>99</v>
      </c>
      <c r="E22" s="59" t="s">
        <v>100</v>
      </c>
      <c r="F22" s="60">
        <v>43050</v>
      </c>
      <c r="G22" s="57">
        <v>8631.9</v>
      </c>
      <c r="H22" s="61">
        <v>46275</v>
      </c>
      <c r="I22" s="62" t="s">
        <v>37</v>
      </c>
      <c r="J22" s="63">
        <v>114</v>
      </c>
      <c r="K22" s="63">
        <v>4115.68</v>
      </c>
      <c r="L22" s="63">
        <v>133.07</v>
      </c>
      <c r="M22" s="63"/>
      <c r="N22" s="63">
        <v>125.16</v>
      </c>
      <c r="O22" s="64">
        <v>49.21</v>
      </c>
      <c r="P22" s="65">
        <v>0</v>
      </c>
      <c r="Q22" s="65">
        <v>0</v>
      </c>
      <c r="R22" s="66">
        <f t="shared" si="4"/>
        <v>4423.12</v>
      </c>
      <c r="S22" s="67">
        <f t="shared" si="5"/>
        <v>13055.02</v>
      </c>
      <c r="T22" s="68"/>
      <c r="U22" s="69"/>
    </row>
    <row r="23" spans="1:21" s="70" customFormat="1" x14ac:dyDescent="0.25">
      <c r="A23" s="33">
        <v>19</v>
      </c>
      <c r="B23" s="58" t="s">
        <v>101</v>
      </c>
      <c r="C23" s="59" t="s">
        <v>56</v>
      </c>
      <c r="D23" s="59" t="s">
        <v>102</v>
      </c>
      <c r="E23" s="59" t="s">
        <v>103</v>
      </c>
      <c r="F23" s="60">
        <v>30954</v>
      </c>
      <c r="G23" s="57">
        <v>8625.19</v>
      </c>
      <c r="H23" s="61">
        <v>46386</v>
      </c>
      <c r="I23" s="62" t="s">
        <v>37</v>
      </c>
      <c r="J23" s="63">
        <v>0</v>
      </c>
      <c r="K23" s="63">
        <v>2820.65</v>
      </c>
      <c r="L23" s="63">
        <v>133.07</v>
      </c>
      <c r="M23" s="63"/>
      <c r="N23" s="63">
        <v>97</v>
      </c>
      <c r="O23" s="64">
        <v>49.21</v>
      </c>
      <c r="P23" s="65">
        <v>5712.07</v>
      </c>
      <c r="Q23" s="65">
        <v>199.71</v>
      </c>
      <c r="R23" s="66">
        <f t="shared" si="4"/>
        <v>9011.7099999999991</v>
      </c>
      <c r="S23" s="67">
        <f t="shared" si="5"/>
        <v>17636.900000000001</v>
      </c>
      <c r="T23" s="68"/>
      <c r="U23" s="69"/>
    </row>
    <row r="24" spans="1:21" s="70" customFormat="1" x14ac:dyDescent="0.25">
      <c r="A24" s="46">
        <v>20</v>
      </c>
      <c r="B24" s="58" t="s">
        <v>104</v>
      </c>
      <c r="C24" s="59" t="s">
        <v>105</v>
      </c>
      <c r="D24" s="59" t="s">
        <v>106</v>
      </c>
      <c r="E24" s="59" t="s">
        <v>107</v>
      </c>
      <c r="F24" s="60">
        <v>52523</v>
      </c>
      <c r="G24" s="57">
        <v>14677.6</v>
      </c>
      <c r="H24" s="61">
        <v>46349</v>
      </c>
      <c r="I24" s="62" t="s">
        <v>37</v>
      </c>
      <c r="J24" s="63">
        <v>0</v>
      </c>
      <c r="K24" s="63">
        <v>4968.3900000000003</v>
      </c>
      <c r="L24" s="63">
        <v>0</v>
      </c>
      <c r="M24" s="63"/>
      <c r="N24" s="63">
        <v>204.96</v>
      </c>
      <c r="O24" s="64">
        <v>49.21</v>
      </c>
      <c r="P24" s="65">
        <v>2194.0100000000002</v>
      </c>
      <c r="Q24" s="71">
        <v>0</v>
      </c>
      <c r="R24" s="66">
        <f t="shared" si="4"/>
        <v>7416.5700000000006</v>
      </c>
      <c r="S24" s="67">
        <f t="shared" si="5"/>
        <v>22094.170000000002</v>
      </c>
      <c r="T24" s="68"/>
      <c r="U24" s="69"/>
    </row>
    <row r="25" spans="1:21" s="70" customFormat="1" x14ac:dyDescent="0.25">
      <c r="A25" s="33">
        <v>21</v>
      </c>
      <c r="B25" s="58" t="s">
        <v>108</v>
      </c>
      <c r="C25" s="59" t="s">
        <v>56</v>
      </c>
      <c r="D25" s="59" t="s">
        <v>109</v>
      </c>
      <c r="E25" s="59" t="s">
        <v>110</v>
      </c>
      <c r="F25" s="60">
        <v>43700</v>
      </c>
      <c r="G25" s="57">
        <v>12738.36</v>
      </c>
      <c r="H25" s="59" t="s">
        <v>111</v>
      </c>
      <c r="I25" s="72" t="s">
        <v>37</v>
      </c>
      <c r="J25" s="63">
        <v>0</v>
      </c>
      <c r="K25" s="63">
        <v>3993.32</v>
      </c>
      <c r="L25" s="63">
        <v>0</v>
      </c>
      <c r="M25" s="63"/>
      <c r="N25" s="63">
        <v>167.61</v>
      </c>
      <c r="O25" s="64">
        <v>49.21</v>
      </c>
      <c r="P25" s="65">
        <v>3493.7</v>
      </c>
      <c r="Q25" s="65">
        <v>123.41</v>
      </c>
      <c r="R25" s="66">
        <f t="shared" si="4"/>
        <v>7827.25</v>
      </c>
      <c r="S25" s="67">
        <f t="shared" si="5"/>
        <v>20565.61</v>
      </c>
      <c r="T25" s="68"/>
      <c r="U25" s="69"/>
    </row>
    <row r="26" spans="1:21" s="70" customFormat="1" x14ac:dyDescent="0.25">
      <c r="A26" s="33">
        <v>22</v>
      </c>
      <c r="B26" s="58" t="s">
        <v>112</v>
      </c>
      <c r="C26" s="59" t="s">
        <v>113</v>
      </c>
      <c r="D26" s="59" t="s">
        <v>114</v>
      </c>
      <c r="E26" s="59" t="s">
        <v>115</v>
      </c>
      <c r="F26" s="60">
        <v>42940</v>
      </c>
      <c r="G26" s="57">
        <v>11444.88</v>
      </c>
      <c r="H26" s="61">
        <v>46316</v>
      </c>
      <c r="I26" s="62" t="s">
        <v>37</v>
      </c>
      <c r="J26" s="63">
        <v>0</v>
      </c>
      <c r="K26" s="63">
        <v>3874.09</v>
      </c>
      <c r="L26" s="63">
        <v>133.07</v>
      </c>
      <c r="M26" s="63"/>
      <c r="N26" s="63">
        <v>159.97999999999999</v>
      </c>
      <c r="O26" s="64">
        <v>49.21</v>
      </c>
      <c r="P26" s="65">
        <v>1609.44</v>
      </c>
      <c r="Q26" s="65">
        <v>123.41</v>
      </c>
      <c r="R26" s="66">
        <f t="shared" si="4"/>
        <v>5949.2000000000007</v>
      </c>
      <c r="S26" s="67">
        <f t="shared" si="5"/>
        <v>17394.080000000002</v>
      </c>
      <c r="U26" s="69"/>
    </row>
    <row r="27" spans="1:21" s="70" customFormat="1" x14ac:dyDescent="0.25">
      <c r="A27" s="33">
        <v>23</v>
      </c>
      <c r="B27" s="58" t="s">
        <v>116</v>
      </c>
      <c r="C27" s="59" t="s">
        <v>56</v>
      </c>
      <c r="D27" s="59" t="s">
        <v>117</v>
      </c>
      <c r="E27" s="59" t="s">
        <v>96</v>
      </c>
      <c r="F27" s="60">
        <v>40786</v>
      </c>
      <c r="G27" s="57">
        <v>14493.75</v>
      </c>
      <c r="H27" s="59" t="s">
        <v>118</v>
      </c>
      <c r="I27" s="72" t="s">
        <v>37</v>
      </c>
      <c r="J27" s="63">
        <v>0</v>
      </c>
      <c r="K27" s="63">
        <v>3717.28</v>
      </c>
      <c r="L27" s="63">
        <v>133.07</v>
      </c>
      <c r="M27" s="63"/>
      <c r="N27" s="63">
        <v>209.06</v>
      </c>
      <c r="O27" s="64">
        <v>49.21</v>
      </c>
      <c r="P27" s="65">
        <v>1114.75</v>
      </c>
      <c r="Q27" s="65">
        <v>100.24</v>
      </c>
      <c r="R27" s="66">
        <f t="shared" si="4"/>
        <v>5323.61</v>
      </c>
      <c r="S27" s="67">
        <f t="shared" si="5"/>
        <v>19817.36</v>
      </c>
      <c r="U27" s="69"/>
    </row>
    <row r="28" spans="1:21" s="70" customFormat="1" x14ac:dyDescent="0.25">
      <c r="A28" s="33">
        <v>24</v>
      </c>
      <c r="B28" s="73" t="s">
        <v>119</v>
      </c>
      <c r="C28" s="74" t="s">
        <v>56</v>
      </c>
      <c r="D28" s="74" t="s">
        <v>120</v>
      </c>
      <c r="E28" s="74" t="s">
        <v>96</v>
      </c>
      <c r="F28" s="75">
        <v>40786</v>
      </c>
      <c r="G28" s="57">
        <v>11888.07</v>
      </c>
      <c r="H28" s="74" t="s">
        <v>121</v>
      </c>
      <c r="I28" s="72" t="s">
        <v>37</v>
      </c>
      <c r="J28" s="63">
        <v>0</v>
      </c>
      <c r="K28" s="63">
        <v>3780.33</v>
      </c>
      <c r="L28" s="63">
        <v>0</v>
      </c>
      <c r="M28" s="63"/>
      <c r="N28" s="63">
        <v>162.61000000000001</v>
      </c>
      <c r="O28" s="64">
        <v>49.21</v>
      </c>
      <c r="P28" s="65">
        <v>2636.62</v>
      </c>
      <c r="Q28" s="65">
        <v>199.71</v>
      </c>
      <c r="R28" s="66">
        <f t="shared" si="4"/>
        <v>6828.4800000000005</v>
      </c>
      <c r="S28" s="67">
        <f t="shared" si="5"/>
        <v>18716.55</v>
      </c>
      <c r="U28" s="69"/>
    </row>
    <row r="29" spans="1:21" s="70" customFormat="1" x14ac:dyDescent="0.25">
      <c r="A29" s="46">
        <v>25</v>
      </c>
      <c r="B29" s="58" t="s">
        <v>122</v>
      </c>
      <c r="C29" s="74" t="s">
        <v>123</v>
      </c>
      <c r="D29" s="59" t="s">
        <v>124</v>
      </c>
      <c r="E29" s="48" t="s">
        <v>226</v>
      </c>
      <c r="F29" s="50">
        <v>55601</v>
      </c>
      <c r="G29" s="37">
        <v>14891.2</v>
      </c>
      <c r="H29" s="51">
        <v>46473</v>
      </c>
      <c r="I29" s="45" t="s">
        <v>37</v>
      </c>
      <c r="J29" s="52">
        <v>0</v>
      </c>
      <c r="K29" s="63">
        <v>5040.68</v>
      </c>
      <c r="L29" s="63">
        <v>133.07</v>
      </c>
      <c r="M29" s="63"/>
      <c r="N29" s="63">
        <v>214.75</v>
      </c>
      <c r="O29" s="64">
        <v>49.21</v>
      </c>
      <c r="P29" s="65">
        <v>1114.75</v>
      </c>
      <c r="Q29" s="65">
        <v>100.24</v>
      </c>
      <c r="R29" s="66">
        <f t="shared" si="4"/>
        <v>6652.7</v>
      </c>
      <c r="S29" s="67">
        <f t="shared" si="5"/>
        <v>21543.9</v>
      </c>
      <c r="U29" s="69"/>
    </row>
    <row r="30" spans="1:21" s="70" customFormat="1" x14ac:dyDescent="0.25">
      <c r="A30" s="33">
        <v>26</v>
      </c>
      <c r="B30" s="58" t="s">
        <v>125</v>
      </c>
      <c r="C30" s="59" t="s">
        <v>126</v>
      </c>
      <c r="D30" s="59" t="s">
        <v>127</v>
      </c>
      <c r="E30" s="48" t="s">
        <v>141</v>
      </c>
      <c r="F30" s="50">
        <v>29957</v>
      </c>
      <c r="G30" s="37">
        <v>8064</v>
      </c>
      <c r="H30" s="51">
        <v>46424</v>
      </c>
      <c r="I30" s="45" t="s">
        <v>37</v>
      </c>
      <c r="J30" s="52">
        <v>0</v>
      </c>
      <c r="K30" s="63">
        <v>2729.65</v>
      </c>
      <c r="L30" s="63">
        <v>133.07</v>
      </c>
      <c r="M30" s="63"/>
      <c r="N30" s="63">
        <v>115.85</v>
      </c>
      <c r="O30" s="64">
        <v>49.21</v>
      </c>
      <c r="P30" s="65">
        <v>1114.75</v>
      </c>
      <c r="Q30" s="65">
        <v>100.24</v>
      </c>
      <c r="R30" s="66">
        <f t="shared" si="4"/>
        <v>4242.7700000000004</v>
      </c>
      <c r="S30" s="67">
        <f t="shared" si="5"/>
        <v>12306.77</v>
      </c>
      <c r="U30" s="69"/>
    </row>
    <row r="31" spans="1:21" s="70" customFormat="1" x14ac:dyDescent="0.25">
      <c r="A31" s="33">
        <v>27</v>
      </c>
      <c r="B31" s="58" t="s">
        <v>129</v>
      </c>
      <c r="C31" s="59" t="s">
        <v>33</v>
      </c>
      <c r="D31" s="59" t="s">
        <v>130</v>
      </c>
      <c r="E31" s="59" t="s">
        <v>35</v>
      </c>
      <c r="F31" s="60">
        <v>54918</v>
      </c>
      <c r="G31" s="57">
        <v>14784</v>
      </c>
      <c r="H31" s="76" t="s">
        <v>36</v>
      </c>
      <c r="I31" s="62" t="s">
        <v>37</v>
      </c>
      <c r="J31" s="63">
        <v>0</v>
      </c>
      <c r="K31" s="63">
        <v>5004.37</v>
      </c>
      <c r="L31" s="63">
        <v>133.07</v>
      </c>
      <c r="M31" s="63"/>
      <c r="N31" s="63">
        <v>197.26</v>
      </c>
      <c r="O31" s="64">
        <v>49.21</v>
      </c>
      <c r="P31" s="65">
        <v>3493.7</v>
      </c>
      <c r="Q31" s="65">
        <v>123.41</v>
      </c>
      <c r="R31" s="66">
        <f t="shared" si="4"/>
        <v>9001.02</v>
      </c>
      <c r="S31" s="67">
        <f t="shared" si="5"/>
        <v>23785.02</v>
      </c>
      <c r="U31" s="69"/>
    </row>
    <row r="32" spans="1:21" s="70" customFormat="1" x14ac:dyDescent="0.25">
      <c r="A32" s="33">
        <v>28</v>
      </c>
      <c r="B32" s="58" t="s">
        <v>131</v>
      </c>
      <c r="C32" s="59" t="s">
        <v>126</v>
      </c>
      <c r="D32" s="59" t="s">
        <v>132</v>
      </c>
      <c r="E32" s="59" t="s">
        <v>128</v>
      </c>
      <c r="F32" s="60">
        <v>29036</v>
      </c>
      <c r="G32" s="57">
        <v>7817.6</v>
      </c>
      <c r="H32" s="61">
        <v>46449</v>
      </c>
      <c r="I32" s="62" t="s">
        <v>37</v>
      </c>
      <c r="J32" s="63">
        <v>0</v>
      </c>
      <c r="K32" s="63">
        <v>2646.28</v>
      </c>
      <c r="L32" s="63">
        <v>133.07</v>
      </c>
      <c r="M32" s="63"/>
      <c r="N32" s="63">
        <v>113.12</v>
      </c>
      <c r="O32" s="64">
        <v>49.21</v>
      </c>
      <c r="P32" s="65">
        <v>1114.75</v>
      </c>
      <c r="Q32" s="65">
        <v>0</v>
      </c>
      <c r="R32" s="66">
        <f t="shared" si="4"/>
        <v>4056.4300000000003</v>
      </c>
      <c r="S32" s="67">
        <f t="shared" si="5"/>
        <v>11874.03</v>
      </c>
      <c r="U32" s="69"/>
    </row>
    <row r="33" spans="1:21" s="70" customFormat="1" x14ac:dyDescent="0.25">
      <c r="A33" s="33">
        <v>29</v>
      </c>
      <c r="B33" s="58" t="s">
        <v>133</v>
      </c>
      <c r="C33" s="59" t="s">
        <v>134</v>
      </c>
      <c r="D33" s="59" t="s">
        <v>135</v>
      </c>
      <c r="E33" s="48" t="s">
        <v>151</v>
      </c>
      <c r="F33" s="50">
        <v>51615</v>
      </c>
      <c r="G33" s="37">
        <v>14059.62</v>
      </c>
      <c r="H33" s="48" t="s">
        <v>227</v>
      </c>
      <c r="I33" s="56" t="s">
        <v>37</v>
      </c>
      <c r="J33" s="52">
        <v>0</v>
      </c>
      <c r="K33" s="63">
        <v>4662.04</v>
      </c>
      <c r="L33" s="63">
        <v>0</v>
      </c>
      <c r="M33" s="63"/>
      <c r="N33" s="63">
        <v>203.88</v>
      </c>
      <c r="O33" s="64">
        <v>49.21</v>
      </c>
      <c r="P33" s="65">
        <v>0</v>
      </c>
      <c r="Q33" s="65">
        <v>0</v>
      </c>
      <c r="R33" s="66">
        <f t="shared" si="4"/>
        <v>4915.13</v>
      </c>
      <c r="S33" s="67">
        <f t="shared" si="5"/>
        <v>18974.75</v>
      </c>
      <c r="U33" s="69"/>
    </row>
    <row r="34" spans="1:21" s="70" customFormat="1" x14ac:dyDescent="0.25">
      <c r="A34" s="46">
        <v>30</v>
      </c>
      <c r="B34" s="58" t="s">
        <v>136</v>
      </c>
      <c r="C34" s="59" t="s">
        <v>43</v>
      </c>
      <c r="D34" s="59" t="s">
        <v>137</v>
      </c>
      <c r="E34" s="59" t="s">
        <v>138</v>
      </c>
      <c r="F34" s="60">
        <v>40443</v>
      </c>
      <c r="G34" s="57">
        <v>11660.11</v>
      </c>
      <c r="H34" s="61">
        <v>46574</v>
      </c>
      <c r="I34" s="62" t="s">
        <v>37</v>
      </c>
      <c r="J34" s="63">
        <v>0</v>
      </c>
      <c r="K34" s="63">
        <v>3763.97</v>
      </c>
      <c r="L34" s="63">
        <v>133.07</v>
      </c>
      <c r="M34" s="63"/>
      <c r="N34" s="63">
        <v>141.01</v>
      </c>
      <c r="O34" s="64">
        <v>49.21</v>
      </c>
      <c r="P34" s="65">
        <v>5712.07</v>
      </c>
      <c r="Q34" s="65">
        <v>199.71</v>
      </c>
      <c r="R34" s="66">
        <f t="shared" si="4"/>
        <v>9999.0399999999991</v>
      </c>
      <c r="S34" s="67">
        <f t="shared" si="5"/>
        <v>21659.15</v>
      </c>
      <c r="U34" s="69"/>
    </row>
    <row r="35" spans="1:21" s="70" customFormat="1" ht="16.5" customHeight="1" x14ac:dyDescent="0.25">
      <c r="A35" s="33">
        <v>31</v>
      </c>
      <c r="B35" s="58" t="s">
        <v>139</v>
      </c>
      <c r="C35" s="59" t="s">
        <v>126</v>
      </c>
      <c r="D35" s="59" t="s">
        <v>140</v>
      </c>
      <c r="E35" s="59" t="s">
        <v>141</v>
      </c>
      <c r="F35" s="60">
        <v>29957</v>
      </c>
      <c r="G35" s="57">
        <v>8244</v>
      </c>
      <c r="H35" s="61">
        <v>46503</v>
      </c>
      <c r="I35" s="62" t="s">
        <v>37</v>
      </c>
      <c r="J35" s="63">
        <v>0</v>
      </c>
      <c r="K35" s="63">
        <v>2739.4</v>
      </c>
      <c r="L35" s="63">
        <v>133.07</v>
      </c>
      <c r="M35" s="63"/>
      <c r="N35" s="63">
        <v>113.56</v>
      </c>
      <c r="O35" s="64">
        <v>49.21</v>
      </c>
      <c r="P35" s="65">
        <v>1609.44</v>
      </c>
      <c r="Q35" s="65">
        <v>123.41</v>
      </c>
      <c r="R35" s="66">
        <f t="shared" si="4"/>
        <v>4768.09</v>
      </c>
      <c r="S35" s="67">
        <f t="shared" si="5"/>
        <v>13012.09</v>
      </c>
      <c r="U35" s="69"/>
    </row>
    <row r="36" spans="1:21" s="70" customFormat="1" x14ac:dyDescent="0.25">
      <c r="A36" s="33">
        <v>32</v>
      </c>
      <c r="B36" s="58" t="s">
        <v>142</v>
      </c>
      <c r="C36" s="59" t="s">
        <v>143</v>
      </c>
      <c r="D36" s="59" t="s">
        <v>144</v>
      </c>
      <c r="E36" s="48" t="s">
        <v>228</v>
      </c>
      <c r="F36" s="50">
        <v>59159</v>
      </c>
      <c r="G36" s="37">
        <v>11603.52</v>
      </c>
      <c r="H36" s="51">
        <v>46414</v>
      </c>
      <c r="I36" s="45" t="s">
        <v>37</v>
      </c>
      <c r="J36" s="52">
        <v>0</v>
      </c>
      <c r="K36" s="63">
        <v>5801.78</v>
      </c>
      <c r="L36" s="63">
        <v>0</v>
      </c>
      <c r="M36" s="63"/>
      <c r="N36" s="63">
        <v>168.26</v>
      </c>
      <c r="O36" s="64">
        <v>49.21</v>
      </c>
      <c r="P36" s="65">
        <v>0</v>
      </c>
      <c r="Q36" s="65">
        <v>0</v>
      </c>
      <c r="R36" s="66">
        <f t="shared" si="4"/>
        <v>6019.25</v>
      </c>
      <c r="S36" s="67">
        <f t="shared" si="5"/>
        <v>17622.77</v>
      </c>
      <c r="U36" s="69"/>
    </row>
    <row r="37" spans="1:21" s="70" customFormat="1" x14ac:dyDescent="0.25">
      <c r="A37" s="33">
        <v>33</v>
      </c>
      <c r="B37" s="58" t="s">
        <v>145</v>
      </c>
      <c r="C37" s="59" t="s">
        <v>43</v>
      </c>
      <c r="D37" s="59" t="s">
        <v>146</v>
      </c>
      <c r="E37" s="59" t="s">
        <v>147</v>
      </c>
      <c r="F37" s="77">
        <v>32355</v>
      </c>
      <c r="G37" s="57">
        <v>8803.85</v>
      </c>
      <c r="H37" s="61">
        <v>46231</v>
      </c>
      <c r="I37" s="72" t="s">
        <v>73</v>
      </c>
      <c r="J37" s="63">
        <v>307</v>
      </c>
      <c r="K37" s="63">
        <v>2949.59</v>
      </c>
      <c r="L37" s="63">
        <v>133.07</v>
      </c>
      <c r="M37" s="63"/>
      <c r="N37" s="63">
        <v>126.55</v>
      </c>
      <c r="O37" s="64">
        <v>49.21</v>
      </c>
      <c r="P37" s="65">
        <v>1114.75</v>
      </c>
      <c r="Q37" s="65">
        <v>100.24</v>
      </c>
      <c r="R37" s="66">
        <f t="shared" si="4"/>
        <v>4473.41</v>
      </c>
      <c r="S37" s="67">
        <f t="shared" si="5"/>
        <v>13277.26</v>
      </c>
      <c r="U37" s="69"/>
    </row>
    <row r="38" spans="1:21" s="70" customFormat="1" x14ac:dyDescent="0.25">
      <c r="A38" s="33">
        <v>34</v>
      </c>
      <c r="B38" s="58" t="s">
        <v>148</v>
      </c>
      <c r="C38" s="59" t="s">
        <v>149</v>
      </c>
      <c r="D38" s="59" t="s">
        <v>150</v>
      </c>
      <c r="E38" s="59" t="s">
        <v>151</v>
      </c>
      <c r="F38" s="60">
        <v>51615</v>
      </c>
      <c r="G38" s="57">
        <v>0</v>
      </c>
      <c r="H38" s="59" t="s">
        <v>36</v>
      </c>
      <c r="I38" s="72" t="s">
        <v>37</v>
      </c>
      <c r="J38" s="63">
        <v>0</v>
      </c>
      <c r="K38" s="63">
        <v>6022.87</v>
      </c>
      <c r="L38" s="63">
        <v>0</v>
      </c>
      <c r="M38" s="63"/>
      <c r="N38" s="63">
        <v>0</v>
      </c>
      <c r="O38" s="64">
        <v>49.21</v>
      </c>
      <c r="P38" s="65">
        <v>4513.67</v>
      </c>
      <c r="Q38" s="65">
        <v>282.87</v>
      </c>
      <c r="R38" s="66">
        <f t="shared" si="4"/>
        <v>10868.62</v>
      </c>
      <c r="S38" s="67">
        <f t="shared" si="5"/>
        <v>10868.62</v>
      </c>
      <c r="U38" s="69"/>
    </row>
    <row r="39" spans="1:21" s="70" customFormat="1" x14ac:dyDescent="0.25">
      <c r="A39" s="46">
        <v>35</v>
      </c>
      <c r="B39" s="58" t="s">
        <v>152</v>
      </c>
      <c r="C39" s="59" t="s">
        <v>153</v>
      </c>
      <c r="D39" s="59" t="s">
        <v>154</v>
      </c>
      <c r="E39" s="48" t="s">
        <v>229</v>
      </c>
      <c r="F39" s="50">
        <v>96423</v>
      </c>
      <c r="G39" s="37">
        <v>25961.599999999999</v>
      </c>
      <c r="H39" s="48" t="s">
        <v>230</v>
      </c>
      <c r="I39" s="56" t="s">
        <v>37</v>
      </c>
      <c r="J39" s="52">
        <v>0</v>
      </c>
      <c r="K39" s="63">
        <v>8788.01</v>
      </c>
      <c r="L39" s="63">
        <v>0</v>
      </c>
      <c r="M39" s="63"/>
      <c r="N39" s="63">
        <v>376.46</v>
      </c>
      <c r="O39" s="64">
        <v>49.21</v>
      </c>
      <c r="P39" s="65">
        <v>0</v>
      </c>
      <c r="Q39" s="65">
        <v>0</v>
      </c>
      <c r="R39" s="66">
        <f t="shared" si="4"/>
        <v>9213.6799999999985</v>
      </c>
      <c r="S39" s="67">
        <f t="shared" si="5"/>
        <v>35175.279999999999</v>
      </c>
      <c r="U39" s="69"/>
    </row>
    <row r="40" spans="1:21" s="70" customFormat="1" x14ac:dyDescent="0.25">
      <c r="A40" s="33">
        <v>36</v>
      </c>
      <c r="B40" s="58" t="s">
        <v>155</v>
      </c>
      <c r="C40" s="59" t="s">
        <v>56</v>
      </c>
      <c r="D40" s="59" t="s">
        <v>156</v>
      </c>
      <c r="E40" s="48" t="s">
        <v>232</v>
      </c>
      <c r="F40" s="50">
        <v>37874</v>
      </c>
      <c r="G40" s="37">
        <v>13719.41</v>
      </c>
      <c r="H40" s="48" t="s">
        <v>231</v>
      </c>
      <c r="I40" s="56" t="s">
        <v>37</v>
      </c>
      <c r="J40" s="52">
        <v>0</v>
      </c>
      <c r="K40" s="63">
        <v>3451.91</v>
      </c>
      <c r="L40" s="63">
        <v>133.07</v>
      </c>
      <c r="M40" s="63"/>
      <c r="N40" s="63">
        <v>192.98</v>
      </c>
      <c r="O40" s="64">
        <v>49.21</v>
      </c>
      <c r="P40" s="65">
        <v>1942.5</v>
      </c>
      <c r="Q40" s="65">
        <v>100.24</v>
      </c>
      <c r="R40" s="66">
        <f t="shared" si="4"/>
        <v>5869.91</v>
      </c>
      <c r="S40" s="67">
        <f t="shared" si="5"/>
        <v>19589.32</v>
      </c>
      <c r="U40" s="69"/>
    </row>
    <row r="41" spans="1:21" s="70" customFormat="1" x14ac:dyDescent="0.25">
      <c r="A41" s="33">
        <v>37</v>
      </c>
      <c r="B41" s="58" t="s">
        <v>157</v>
      </c>
      <c r="C41" s="59" t="s">
        <v>134</v>
      </c>
      <c r="D41" s="48" t="s">
        <v>158</v>
      </c>
      <c r="E41" s="59" t="s">
        <v>159</v>
      </c>
      <c r="F41" s="60">
        <v>37913</v>
      </c>
      <c r="G41" s="57">
        <v>11496.42</v>
      </c>
      <c r="H41" s="48" t="s">
        <v>160</v>
      </c>
      <c r="I41" s="56" t="s">
        <v>37</v>
      </c>
      <c r="J41" s="52">
        <v>0</v>
      </c>
      <c r="K41" s="63">
        <v>3837.67</v>
      </c>
      <c r="L41" s="63">
        <v>133.07</v>
      </c>
      <c r="M41" s="63"/>
      <c r="N41" s="63">
        <v>160.72999999999999</v>
      </c>
      <c r="O41" s="64">
        <v>49.21</v>
      </c>
      <c r="P41" s="65">
        <v>1609.44</v>
      </c>
      <c r="Q41" s="65">
        <v>123.41</v>
      </c>
      <c r="R41" s="66">
        <f t="shared" si="4"/>
        <v>5913.5300000000007</v>
      </c>
      <c r="S41" s="67">
        <f t="shared" si="5"/>
        <v>17409.95</v>
      </c>
      <c r="U41" s="69"/>
    </row>
    <row r="42" spans="1:21" s="70" customFormat="1" x14ac:dyDescent="0.25">
      <c r="A42" s="33">
        <v>38</v>
      </c>
      <c r="B42" s="78" t="s">
        <v>161</v>
      </c>
      <c r="C42" s="79" t="s">
        <v>162</v>
      </c>
      <c r="D42" s="107" t="s">
        <v>163</v>
      </c>
      <c r="E42" s="107" t="s">
        <v>164</v>
      </c>
      <c r="F42" s="108">
        <v>72924</v>
      </c>
      <c r="G42" s="109">
        <v>20266.55</v>
      </c>
      <c r="H42" s="110">
        <v>46175</v>
      </c>
      <c r="I42" s="111" t="s">
        <v>37</v>
      </c>
      <c r="J42" s="112">
        <v>923</v>
      </c>
      <c r="K42" s="80">
        <v>5981.39</v>
      </c>
      <c r="L42" s="80">
        <v>133.07</v>
      </c>
      <c r="M42" s="80"/>
      <c r="N42" s="80">
        <v>291.56</v>
      </c>
      <c r="O42" s="81">
        <v>49.21</v>
      </c>
      <c r="P42" s="82">
        <v>0</v>
      </c>
      <c r="Q42" s="82">
        <v>123.41</v>
      </c>
      <c r="R42" s="83">
        <f t="shared" si="4"/>
        <v>6578.64</v>
      </c>
      <c r="S42" s="84">
        <f t="shared" si="5"/>
        <v>26845.19</v>
      </c>
      <c r="U42" s="69"/>
    </row>
    <row r="43" spans="1:21" x14ac:dyDescent="0.25">
      <c r="A43" s="33">
        <v>39</v>
      </c>
      <c r="B43" s="85" t="s">
        <v>165</v>
      </c>
      <c r="C43" s="86" t="s">
        <v>149</v>
      </c>
      <c r="D43" s="86" t="s">
        <v>166</v>
      </c>
      <c r="E43" s="86" t="s">
        <v>89</v>
      </c>
      <c r="F43" s="87">
        <v>49731</v>
      </c>
      <c r="G43" s="88">
        <v>13389.6</v>
      </c>
      <c r="H43" s="86" t="s">
        <v>36</v>
      </c>
      <c r="I43" s="89" t="s">
        <v>37</v>
      </c>
      <c r="J43" s="90">
        <v>0</v>
      </c>
      <c r="K43" s="90">
        <v>4532.3599999999997</v>
      </c>
      <c r="L43" s="90">
        <v>133.07</v>
      </c>
      <c r="M43" s="90"/>
      <c r="N43" s="90">
        <v>193.06</v>
      </c>
      <c r="O43" s="90">
        <v>49.21</v>
      </c>
      <c r="P43" s="54">
        <v>1114.75</v>
      </c>
      <c r="Q43" s="54">
        <v>100.24</v>
      </c>
      <c r="R43" s="90">
        <f t="shared" si="4"/>
        <v>6122.69</v>
      </c>
      <c r="S43" s="91">
        <f t="shared" si="5"/>
        <v>19512.29</v>
      </c>
    </row>
    <row r="44" spans="1:21" x14ac:dyDescent="0.25">
      <c r="A44" s="46">
        <v>40</v>
      </c>
      <c r="B44" s="85" t="s">
        <v>167</v>
      </c>
      <c r="C44" s="86" t="s">
        <v>33</v>
      </c>
      <c r="D44" s="86" t="s">
        <v>168</v>
      </c>
      <c r="E44" s="86" t="s">
        <v>41</v>
      </c>
      <c r="F44" s="87">
        <v>56999</v>
      </c>
      <c r="G44" s="88">
        <v>19693.75</v>
      </c>
      <c r="H44" s="86" t="s">
        <v>36</v>
      </c>
      <c r="I44" s="89" t="s">
        <v>37</v>
      </c>
      <c r="J44" s="90">
        <v>0</v>
      </c>
      <c r="K44" s="90">
        <v>5193.93</v>
      </c>
      <c r="L44" s="90">
        <v>133.07</v>
      </c>
      <c r="M44" s="90"/>
      <c r="N44" s="90">
        <v>279.58</v>
      </c>
      <c r="O44" s="90">
        <v>49.21</v>
      </c>
      <c r="P44" s="54">
        <v>2636.62</v>
      </c>
      <c r="Q44" s="54">
        <v>0</v>
      </c>
      <c r="R44" s="90">
        <f t="shared" si="4"/>
        <v>8292.41</v>
      </c>
      <c r="S44" s="91">
        <f t="shared" si="5"/>
        <v>27986.16</v>
      </c>
    </row>
    <row r="45" spans="1:21" x14ac:dyDescent="0.25">
      <c r="A45" s="33">
        <v>41</v>
      </c>
      <c r="B45" s="85" t="s">
        <v>169</v>
      </c>
      <c r="C45" s="86" t="s">
        <v>56</v>
      </c>
      <c r="D45" s="86" t="s">
        <v>170</v>
      </c>
      <c r="E45" s="86" t="s">
        <v>171</v>
      </c>
      <c r="F45" s="87">
        <v>34596</v>
      </c>
      <c r="G45" s="88">
        <v>10146.81</v>
      </c>
      <c r="H45" s="86" t="s">
        <v>172</v>
      </c>
      <c r="I45" s="89" t="s">
        <v>37</v>
      </c>
      <c r="J45" s="90">
        <v>607</v>
      </c>
      <c r="K45" s="90">
        <v>3176.21</v>
      </c>
      <c r="L45" s="90">
        <v>133.07</v>
      </c>
      <c r="M45" s="90"/>
      <c r="N45" s="90">
        <v>146.03</v>
      </c>
      <c r="O45" s="90">
        <v>49.21</v>
      </c>
      <c r="P45" s="54">
        <v>1114.75</v>
      </c>
      <c r="Q45" s="54">
        <v>100.24</v>
      </c>
      <c r="R45" s="90">
        <f t="shared" si="4"/>
        <v>4719.51</v>
      </c>
      <c r="S45" s="91">
        <f t="shared" si="5"/>
        <v>14866.32</v>
      </c>
    </row>
    <row r="46" spans="1:21" x14ac:dyDescent="0.25">
      <c r="A46" s="33">
        <v>42</v>
      </c>
      <c r="B46" s="85" t="s">
        <v>173</v>
      </c>
      <c r="C46" s="86" t="s">
        <v>174</v>
      </c>
      <c r="D46" s="86" t="s">
        <v>175</v>
      </c>
      <c r="E46" s="86" t="s">
        <v>176</v>
      </c>
      <c r="F46" s="87">
        <v>39349</v>
      </c>
      <c r="G46" s="88">
        <v>10319.200000000001</v>
      </c>
      <c r="H46" s="92">
        <v>46403</v>
      </c>
      <c r="I46" s="93" t="s">
        <v>37</v>
      </c>
      <c r="J46" s="90">
        <v>0</v>
      </c>
      <c r="K46" s="90">
        <v>3493.05</v>
      </c>
      <c r="L46" s="90">
        <v>133.07</v>
      </c>
      <c r="M46" s="90"/>
      <c r="N46" s="90">
        <v>149.65</v>
      </c>
      <c r="O46" s="90">
        <v>49.21</v>
      </c>
      <c r="P46" s="54">
        <v>0</v>
      </c>
      <c r="Q46" s="54">
        <v>0</v>
      </c>
      <c r="R46" s="90">
        <f t="shared" si="4"/>
        <v>3824.9800000000005</v>
      </c>
      <c r="S46" s="91">
        <f t="shared" si="5"/>
        <v>14144.18</v>
      </c>
    </row>
    <row r="47" spans="1:21" x14ac:dyDescent="0.25">
      <c r="A47" s="33">
        <v>43</v>
      </c>
      <c r="B47" s="85" t="s">
        <v>177</v>
      </c>
      <c r="C47" s="86" t="s">
        <v>178</v>
      </c>
      <c r="D47" s="86" t="s">
        <v>163</v>
      </c>
      <c r="E47" s="86" t="s">
        <v>159</v>
      </c>
      <c r="F47" s="87">
        <v>37913</v>
      </c>
      <c r="G47" s="88">
        <v>0</v>
      </c>
      <c r="H47" s="92">
        <v>46231</v>
      </c>
      <c r="I47" s="93" t="s">
        <v>37</v>
      </c>
      <c r="J47" s="90">
        <v>359</v>
      </c>
      <c r="K47" s="90">
        <v>4088.63</v>
      </c>
      <c r="L47" s="90">
        <v>133.07</v>
      </c>
      <c r="M47" s="90"/>
      <c r="N47" s="90">
        <v>0</v>
      </c>
      <c r="O47" s="90">
        <v>49.21</v>
      </c>
      <c r="P47" s="54">
        <v>0</v>
      </c>
      <c r="Q47" s="54">
        <v>0</v>
      </c>
      <c r="R47" s="90">
        <f t="shared" si="4"/>
        <v>4270.91</v>
      </c>
      <c r="S47" s="91">
        <f t="shared" si="5"/>
        <v>4270.91</v>
      </c>
    </row>
    <row r="48" spans="1:21" x14ac:dyDescent="0.25">
      <c r="A48" s="33">
        <v>44</v>
      </c>
      <c r="B48" s="85" t="s">
        <v>179</v>
      </c>
      <c r="C48" s="86" t="s">
        <v>180</v>
      </c>
      <c r="D48" s="86" t="s">
        <v>181</v>
      </c>
      <c r="E48" s="86" t="s">
        <v>182</v>
      </c>
      <c r="F48" s="87">
        <v>46256</v>
      </c>
      <c r="G48" s="88">
        <v>12454.4</v>
      </c>
      <c r="H48" s="92">
        <v>46424</v>
      </c>
      <c r="I48" s="93" t="s">
        <v>37</v>
      </c>
      <c r="J48" s="90">
        <v>0</v>
      </c>
      <c r="K48" s="90">
        <v>4215.82</v>
      </c>
      <c r="L48" s="90">
        <v>133.07</v>
      </c>
      <c r="M48" s="90"/>
      <c r="N48" s="90">
        <v>180.6</v>
      </c>
      <c r="O48" s="90">
        <v>49.21</v>
      </c>
      <c r="P48" s="54">
        <v>0</v>
      </c>
      <c r="Q48" s="54">
        <v>0</v>
      </c>
      <c r="R48" s="90">
        <f t="shared" si="4"/>
        <v>4578.7</v>
      </c>
      <c r="S48" s="91">
        <f t="shared" si="5"/>
        <v>17033.099999999999</v>
      </c>
    </row>
    <row r="49" spans="1:20" s="9" customFormat="1" x14ac:dyDescent="0.25">
      <c r="A49" s="46">
        <v>45</v>
      </c>
      <c r="B49" s="85" t="s">
        <v>183</v>
      </c>
      <c r="C49" s="86" t="s">
        <v>56</v>
      </c>
      <c r="D49" s="86" t="s">
        <v>184</v>
      </c>
      <c r="E49" s="86" t="s">
        <v>103</v>
      </c>
      <c r="F49" s="87">
        <v>30954</v>
      </c>
      <c r="G49" s="88">
        <v>9329.76</v>
      </c>
      <c r="H49" s="86" t="s">
        <v>185</v>
      </c>
      <c r="I49" s="89" t="s">
        <v>37</v>
      </c>
      <c r="J49" s="90">
        <v>0</v>
      </c>
      <c r="K49" s="90">
        <v>2820.65</v>
      </c>
      <c r="L49" s="90">
        <v>133.07</v>
      </c>
      <c r="M49" s="90"/>
      <c r="N49" s="90">
        <v>127.44</v>
      </c>
      <c r="O49" s="90">
        <v>49.21</v>
      </c>
      <c r="P49" s="54">
        <v>2194.0100000000002</v>
      </c>
      <c r="Q49" s="54">
        <v>0</v>
      </c>
      <c r="R49" s="90">
        <f t="shared" si="4"/>
        <v>5324.380000000001</v>
      </c>
      <c r="S49" s="91">
        <f t="shared" si="5"/>
        <v>14654.140000000001</v>
      </c>
      <c r="T49"/>
    </row>
    <row r="50" spans="1:20" s="9" customFormat="1" x14ac:dyDescent="0.25">
      <c r="A50" s="33">
        <v>46</v>
      </c>
      <c r="B50" s="85" t="s">
        <v>186</v>
      </c>
      <c r="C50" s="86" t="s">
        <v>113</v>
      </c>
      <c r="D50" s="86" t="s">
        <v>187</v>
      </c>
      <c r="E50" s="86" t="s">
        <v>188</v>
      </c>
      <c r="F50" s="87">
        <v>41372</v>
      </c>
      <c r="G50" s="88">
        <v>11138.4</v>
      </c>
      <c r="H50" s="86" t="s">
        <v>189</v>
      </c>
      <c r="I50" s="89" t="s">
        <v>37</v>
      </c>
      <c r="J50" s="90">
        <v>0</v>
      </c>
      <c r="K50" s="90">
        <v>3770.34</v>
      </c>
      <c r="L50" s="90">
        <v>133.07</v>
      </c>
      <c r="M50" s="90"/>
      <c r="N50" s="90">
        <v>154.07</v>
      </c>
      <c r="O50" s="90">
        <v>49.21</v>
      </c>
      <c r="P50" s="54">
        <v>1942.5</v>
      </c>
      <c r="Q50" s="54">
        <v>148.88999999999999</v>
      </c>
      <c r="R50" s="90">
        <f t="shared" si="4"/>
        <v>6198.0800000000008</v>
      </c>
      <c r="S50" s="91">
        <f t="shared" si="5"/>
        <v>17336.48</v>
      </c>
      <c r="T50"/>
    </row>
    <row r="51" spans="1:20" s="9" customFormat="1" x14ac:dyDescent="0.25">
      <c r="A51" s="33">
        <v>47</v>
      </c>
      <c r="B51" s="85" t="s">
        <v>222</v>
      </c>
      <c r="C51" s="86" t="s">
        <v>113</v>
      </c>
      <c r="D51" s="86" t="s">
        <v>235</v>
      </c>
      <c r="E51" s="86" t="s">
        <v>115</v>
      </c>
      <c r="F51" s="87">
        <v>42940</v>
      </c>
      <c r="G51" s="88">
        <v>10856.64</v>
      </c>
      <c r="H51" s="86" t="s">
        <v>236</v>
      </c>
      <c r="I51" s="89" t="s">
        <v>73</v>
      </c>
      <c r="J51" s="90">
        <v>0</v>
      </c>
      <c r="K51" s="90">
        <v>3591.13</v>
      </c>
      <c r="L51" s="90">
        <v>133.07</v>
      </c>
      <c r="M51" s="90"/>
      <c r="N51" s="90">
        <v>156.49</v>
      </c>
      <c r="O51" s="90">
        <v>0</v>
      </c>
      <c r="P51" s="54">
        <v>955.5</v>
      </c>
      <c r="Q51" s="54">
        <v>85.92</v>
      </c>
      <c r="R51" s="90">
        <f t="shared" si="4"/>
        <v>4922.1100000000006</v>
      </c>
      <c r="S51" s="91">
        <f t="shared" si="5"/>
        <v>15778.75</v>
      </c>
      <c r="T51"/>
    </row>
    <row r="52" spans="1:20" s="9" customFormat="1" x14ac:dyDescent="0.25">
      <c r="A52" s="33">
        <v>48</v>
      </c>
      <c r="B52" s="85" t="s">
        <v>190</v>
      </c>
      <c r="C52" s="86" t="s">
        <v>56</v>
      </c>
      <c r="D52" s="86" t="s">
        <v>191</v>
      </c>
      <c r="E52" s="86" t="s">
        <v>103</v>
      </c>
      <c r="F52" s="88">
        <v>30954</v>
      </c>
      <c r="G52" s="88">
        <v>8735.2999999999993</v>
      </c>
      <c r="H52" s="92">
        <v>46358</v>
      </c>
      <c r="I52" s="89" t="s">
        <v>73</v>
      </c>
      <c r="J52" s="90">
        <v>0</v>
      </c>
      <c r="K52" s="90">
        <v>2820.65</v>
      </c>
      <c r="L52" s="90">
        <v>0</v>
      </c>
      <c r="M52" s="90"/>
      <c r="N52" s="90">
        <v>104.12</v>
      </c>
      <c r="O52" s="90">
        <v>0</v>
      </c>
      <c r="P52" s="54">
        <v>4116.49</v>
      </c>
      <c r="Q52" s="54">
        <v>148.88999999999999</v>
      </c>
      <c r="R52" s="90">
        <f t="shared" si="4"/>
        <v>7190.1500000000005</v>
      </c>
      <c r="S52" s="91">
        <f t="shared" si="5"/>
        <v>15925.45</v>
      </c>
      <c r="T52"/>
    </row>
    <row r="53" spans="1:20" s="9" customFormat="1" x14ac:dyDescent="0.25">
      <c r="A53" s="33">
        <v>49</v>
      </c>
      <c r="B53" s="85" t="s">
        <v>192</v>
      </c>
      <c r="C53" s="86" t="s">
        <v>193</v>
      </c>
      <c r="D53" s="86" t="s">
        <v>194</v>
      </c>
      <c r="E53" s="86" t="s">
        <v>195</v>
      </c>
      <c r="F53" s="88">
        <v>85346</v>
      </c>
      <c r="G53" s="88">
        <v>23305.040000000001</v>
      </c>
      <c r="H53" s="92">
        <v>46148</v>
      </c>
      <c r="I53" s="89" t="s">
        <v>73</v>
      </c>
      <c r="J53" s="90">
        <v>1244</v>
      </c>
      <c r="K53" s="90">
        <v>7847.08</v>
      </c>
      <c r="L53" s="90">
        <v>0</v>
      </c>
      <c r="M53" s="90"/>
      <c r="N53" s="90">
        <v>336.84</v>
      </c>
      <c r="O53" s="90">
        <v>49.21</v>
      </c>
      <c r="P53" s="54">
        <v>1114.75</v>
      </c>
      <c r="Q53" s="54">
        <v>100.24</v>
      </c>
      <c r="R53" s="90">
        <f t="shared" si="4"/>
        <v>9448.119999999999</v>
      </c>
      <c r="S53" s="91">
        <f t="shared" si="5"/>
        <v>32753.16</v>
      </c>
      <c r="T53"/>
    </row>
    <row r="54" spans="1:20" s="9" customFormat="1" x14ac:dyDescent="0.25">
      <c r="A54" s="46">
        <v>50</v>
      </c>
      <c r="B54" s="85" t="s">
        <v>196</v>
      </c>
      <c r="C54" s="86" t="s">
        <v>113</v>
      </c>
      <c r="D54" s="86" t="s">
        <v>191</v>
      </c>
      <c r="E54" s="86" t="s">
        <v>115</v>
      </c>
      <c r="F54" s="88">
        <v>42490</v>
      </c>
      <c r="G54" s="88">
        <v>10919.28</v>
      </c>
      <c r="H54" s="92">
        <v>46316</v>
      </c>
      <c r="I54" s="89" t="s">
        <v>73</v>
      </c>
      <c r="J54" s="90">
        <v>0</v>
      </c>
      <c r="K54" s="90">
        <v>4423.6000000000004</v>
      </c>
      <c r="L54" s="90">
        <v>133.07</v>
      </c>
      <c r="M54" s="90"/>
      <c r="N54" s="90">
        <v>158.34</v>
      </c>
      <c r="O54" s="90">
        <v>49.21</v>
      </c>
      <c r="P54" s="54">
        <v>0</v>
      </c>
      <c r="Q54" s="54">
        <v>0</v>
      </c>
      <c r="R54" s="90">
        <f t="shared" si="4"/>
        <v>4764.22</v>
      </c>
      <c r="S54" s="91">
        <f t="shared" si="5"/>
        <v>15683.5</v>
      </c>
      <c r="T54"/>
    </row>
    <row r="55" spans="1:20" s="9" customFormat="1" x14ac:dyDescent="0.25">
      <c r="A55" s="33">
        <v>51</v>
      </c>
      <c r="B55" s="85" t="s">
        <v>197</v>
      </c>
      <c r="C55" s="86" t="s">
        <v>43</v>
      </c>
      <c r="D55" s="86" t="s">
        <v>198</v>
      </c>
      <c r="E55" s="86" t="s">
        <v>199</v>
      </c>
      <c r="F55" s="88">
        <v>33581</v>
      </c>
      <c r="G55" s="88">
        <v>9422.5300000000007</v>
      </c>
      <c r="H55" s="92">
        <v>46330</v>
      </c>
      <c r="I55" s="89" t="s">
        <v>73</v>
      </c>
      <c r="J55" s="90">
        <v>0</v>
      </c>
      <c r="K55" s="90">
        <v>3103.2</v>
      </c>
      <c r="L55" s="90">
        <v>133.07</v>
      </c>
      <c r="M55" s="90"/>
      <c r="N55" s="90">
        <v>127.87</v>
      </c>
      <c r="O55" s="90">
        <v>49.21</v>
      </c>
      <c r="P55" s="54">
        <v>2194.0100000000002</v>
      </c>
      <c r="Q55" s="54">
        <v>100.24</v>
      </c>
      <c r="R55" s="90">
        <f t="shared" si="4"/>
        <v>5707.6</v>
      </c>
      <c r="S55" s="91">
        <f t="shared" si="5"/>
        <v>15130.130000000001</v>
      </c>
      <c r="T55"/>
    </row>
    <row r="56" spans="1:20" s="9" customFormat="1" x14ac:dyDescent="0.25">
      <c r="A56" s="33">
        <v>52</v>
      </c>
      <c r="B56" s="85" t="s">
        <v>200</v>
      </c>
      <c r="C56" s="86" t="s">
        <v>56</v>
      </c>
      <c r="D56" s="86" t="s">
        <v>201</v>
      </c>
      <c r="E56" s="86" t="s">
        <v>103</v>
      </c>
      <c r="F56" s="88">
        <v>30954</v>
      </c>
      <c r="G56" s="88">
        <v>5103.84</v>
      </c>
      <c r="H56" s="92">
        <v>46358</v>
      </c>
      <c r="I56" s="89" t="s">
        <v>73</v>
      </c>
      <c r="J56" s="90">
        <v>0</v>
      </c>
      <c r="K56" s="90">
        <v>3042.09</v>
      </c>
      <c r="L56" s="90">
        <v>133.07</v>
      </c>
      <c r="M56" s="90"/>
      <c r="N56" s="90">
        <v>74.010000000000005</v>
      </c>
      <c r="O56" s="90">
        <v>49.21</v>
      </c>
      <c r="P56" s="54">
        <v>0</v>
      </c>
      <c r="Q56" s="54">
        <v>0</v>
      </c>
      <c r="R56" s="90">
        <f t="shared" si="4"/>
        <v>3298.3800000000006</v>
      </c>
      <c r="S56" s="91">
        <f t="shared" si="5"/>
        <v>8402.2200000000012</v>
      </c>
      <c r="T56"/>
    </row>
    <row r="57" spans="1:20" s="9" customFormat="1" x14ac:dyDescent="0.25">
      <c r="A57" s="33">
        <v>53</v>
      </c>
      <c r="B57" s="85" t="s">
        <v>202</v>
      </c>
      <c r="C57" s="86" t="s">
        <v>203</v>
      </c>
      <c r="D57" s="86" t="s">
        <v>191</v>
      </c>
      <c r="E57" s="86" t="s">
        <v>89</v>
      </c>
      <c r="F57" s="88">
        <v>49731</v>
      </c>
      <c r="G57" s="88">
        <v>11476.8</v>
      </c>
      <c r="H57" s="94" t="s">
        <v>36</v>
      </c>
      <c r="I57" s="89" t="s">
        <v>73</v>
      </c>
      <c r="J57" s="90">
        <v>0</v>
      </c>
      <c r="K57" s="90">
        <v>4650.96</v>
      </c>
      <c r="L57" s="90">
        <v>133.07</v>
      </c>
      <c r="M57" s="90"/>
      <c r="N57" s="90">
        <v>166.44</v>
      </c>
      <c r="O57" s="90">
        <v>49.21</v>
      </c>
      <c r="P57" s="54">
        <v>0</v>
      </c>
      <c r="Q57" s="54">
        <v>0</v>
      </c>
      <c r="R57" s="90">
        <f t="shared" si="4"/>
        <v>4999.6799999999994</v>
      </c>
      <c r="S57" s="91">
        <f t="shared" si="5"/>
        <v>16476.48</v>
      </c>
      <c r="T57"/>
    </row>
    <row r="58" spans="1:20" s="9" customFormat="1" x14ac:dyDescent="0.25">
      <c r="A58" s="33">
        <v>54</v>
      </c>
      <c r="B58" s="85" t="s">
        <v>204</v>
      </c>
      <c r="C58" s="86" t="s">
        <v>56</v>
      </c>
      <c r="D58" s="86" t="s">
        <v>205</v>
      </c>
      <c r="E58" s="86" t="s">
        <v>103</v>
      </c>
      <c r="F58" s="88">
        <v>30954</v>
      </c>
      <c r="G58" s="88">
        <v>8453.33</v>
      </c>
      <c r="H58" s="92">
        <v>46393</v>
      </c>
      <c r="I58" s="89" t="s">
        <v>37</v>
      </c>
      <c r="J58" s="90">
        <v>0</v>
      </c>
      <c r="K58" s="90">
        <v>2820.65</v>
      </c>
      <c r="L58" s="90">
        <v>133.07</v>
      </c>
      <c r="M58" s="90"/>
      <c r="N58" s="90">
        <v>0</v>
      </c>
      <c r="O58" s="90">
        <v>49.21</v>
      </c>
      <c r="P58" s="54">
        <v>2194.0100000000002</v>
      </c>
      <c r="Q58" s="54">
        <v>100.24</v>
      </c>
      <c r="R58" s="90">
        <f t="shared" si="4"/>
        <v>5297.18</v>
      </c>
      <c r="S58" s="91">
        <f t="shared" si="5"/>
        <v>13750.51</v>
      </c>
      <c r="T58"/>
    </row>
    <row r="59" spans="1:20" s="9" customFormat="1" x14ac:dyDescent="0.25">
      <c r="A59" s="46">
        <v>55</v>
      </c>
      <c r="B59" s="85" t="s">
        <v>206</v>
      </c>
      <c r="C59" s="86" t="s">
        <v>203</v>
      </c>
      <c r="D59" s="86" t="s">
        <v>207</v>
      </c>
      <c r="E59" s="86" t="s">
        <v>89</v>
      </c>
      <c r="F59" s="88">
        <v>49731</v>
      </c>
      <c r="G59" s="88">
        <v>10520.4</v>
      </c>
      <c r="H59" s="94" t="s">
        <v>36</v>
      </c>
      <c r="I59" s="89" t="s">
        <v>37</v>
      </c>
      <c r="J59" s="90">
        <v>0</v>
      </c>
      <c r="K59" s="90">
        <v>4710.26</v>
      </c>
      <c r="L59" s="90">
        <v>133.07</v>
      </c>
      <c r="M59" s="90"/>
      <c r="N59" s="90">
        <v>151.61000000000001</v>
      </c>
      <c r="O59" s="90">
        <v>0</v>
      </c>
      <c r="P59" s="54">
        <v>1116.79</v>
      </c>
      <c r="Q59" s="54">
        <v>109.01</v>
      </c>
      <c r="R59" s="90">
        <f t="shared" si="4"/>
        <v>6220.74</v>
      </c>
      <c r="S59" s="91">
        <f t="shared" si="5"/>
        <v>16741.14</v>
      </c>
      <c r="T59"/>
    </row>
    <row r="60" spans="1:20" s="9" customFormat="1" x14ac:dyDescent="0.25">
      <c r="A60" s="33">
        <v>57</v>
      </c>
      <c r="B60" s="85" t="s">
        <v>213</v>
      </c>
      <c r="C60" s="86" t="s">
        <v>214</v>
      </c>
      <c r="D60" s="86" t="s">
        <v>215</v>
      </c>
      <c r="E60" s="86" t="s">
        <v>216</v>
      </c>
      <c r="F60" s="88">
        <v>28269</v>
      </c>
      <c r="G60" s="88">
        <v>7810.85</v>
      </c>
      <c r="H60" s="92">
        <v>46385</v>
      </c>
      <c r="I60" s="89" t="s">
        <v>73</v>
      </c>
      <c r="J60" s="90">
        <v>0</v>
      </c>
      <c r="K60" s="90">
        <v>2617.54</v>
      </c>
      <c r="L60" s="90">
        <v>133.07</v>
      </c>
      <c r="M60" s="90"/>
      <c r="N60" s="90">
        <v>113.23</v>
      </c>
      <c r="O60" s="95">
        <v>0</v>
      </c>
      <c r="P60" s="96">
        <v>0</v>
      </c>
      <c r="Q60" s="96">
        <v>0</v>
      </c>
      <c r="R60" s="95">
        <f>SUM(K60:N60)</f>
        <v>2863.84</v>
      </c>
      <c r="S60" s="91">
        <f t="shared" si="5"/>
        <v>10674.69</v>
      </c>
      <c r="T60"/>
    </row>
    <row r="61" spans="1:20" s="9" customFormat="1" x14ac:dyDescent="0.25">
      <c r="A61" s="33">
        <v>58</v>
      </c>
      <c r="B61" s="85" t="s">
        <v>217</v>
      </c>
      <c r="C61" s="86" t="s">
        <v>218</v>
      </c>
      <c r="D61" s="86" t="s">
        <v>40</v>
      </c>
      <c r="E61" s="86" t="s">
        <v>219</v>
      </c>
      <c r="F61" s="88">
        <v>49020</v>
      </c>
      <c r="G61" s="88">
        <v>13709.49</v>
      </c>
      <c r="H61" s="92">
        <v>46529</v>
      </c>
      <c r="I61" s="89" t="s">
        <v>37</v>
      </c>
      <c r="J61" s="90">
        <v>0</v>
      </c>
      <c r="K61" s="90">
        <v>4555.72</v>
      </c>
      <c r="L61" s="90">
        <v>0</v>
      </c>
      <c r="M61" s="90"/>
      <c r="N61" s="90">
        <v>198.78</v>
      </c>
      <c r="O61" s="95">
        <v>0</v>
      </c>
      <c r="P61" s="96">
        <v>0</v>
      </c>
      <c r="Q61" s="96">
        <v>0</v>
      </c>
      <c r="R61" s="95">
        <f>SUM(K61:Q61)</f>
        <v>4754.5</v>
      </c>
      <c r="S61" s="91">
        <f t="shared" si="5"/>
        <v>18463.989999999998</v>
      </c>
      <c r="T61"/>
    </row>
    <row r="62" spans="1:20" s="9" customFormat="1" x14ac:dyDescent="0.25">
      <c r="A62" s="33">
        <v>59</v>
      </c>
      <c r="B62" s="85" t="s">
        <v>223</v>
      </c>
      <c r="C62" s="86" t="s">
        <v>51</v>
      </c>
      <c r="D62" s="86" t="s">
        <v>237</v>
      </c>
      <c r="E62" s="86" t="s">
        <v>233</v>
      </c>
      <c r="F62" s="88">
        <v>35335</v>
      </c>
      <c r="G62" s="88">
        <v>8466.1200000000008</v>
      </c>
      <c r="H62" s="92" t="s">
        <v>36</v>
      </c>
      <c r="I62" s="89" t="s">
        <v>73</v>
      </c>
      <c r="J62" s="90">
        <v>0</v>
      </c>
      <c r="K62" s="90">
        <v>2777.79</v>
      </c>
      <c r="L62" s="90">
        <v>114.06</v>
      </c>
      <c r="M62" s="90"/>
      <c r="N62" s="90">
        <v>121.97</v>
      </c>
      <c r="O62" s="95">
        <v>0</v>
      </c>
      <c r="P62" s="96">
        <v>796.25</v>
      </c>
      <c r="Q62" s="96">
        <v>71.599999999999994</v>
      </c>
      <c r="R62" s="95">
        <f>SUM(K62:Q62)</f>
        <v>3881.6699999999996</v>
      </c>
      <c r="S62" s="91">
        <f>SUM(G62:Q62)</f>
        <v>12347.789999999999</v>
      </c>
      <c r="T62"/>
    </row>
    <row r="63" spans="1:20" s="9" customFormat="1" x14ac:dyDescent="0.25">
      <c r="A63" s="46">
        <v>60</v>
      </c>
      <c r="B63" s="85" t="s">
        <v>224</v>
      </c>
      <c r="C63" s="86" t="s">
        <v>56</v>
      </c>
      <c r="D63" s="86" t="s">
        <v>238</v>
      </c>
      <c r="E63" s="86" t="s">
        <v>234</v>
      </c>
      <c r="F63" s="88">
        <v>29133</v>
      </c>
      <c r="G63" s="88">
        <v>1684</v>
      </c>
      <c r="H63" s="92" t="s">
        <v>36</v>
      </c>
      <c r="I63" s="89" t="s">
        <v>37</v>
      </c>
      <c r="J63" s="90">
        <v>0</v>
      </c>
      <c r="K63" s="90">
        <v>569.08000000000004</v>
      </c>
      <c r="L63" s="90">
        <v>38.020000000000003</v>
      </c>
      <c r="M63" s="90"/>
      <c r="N63" s="90">
        <v>24.27</v>
      </c>
      <c r="O63" s="95">
        <v>0</v>
      </c>
      <c r="P63" s="96">
        <v>159.25</v>
      </c>
      <c r="Q63" s="96">
        <v>14.32</v>
      </c>
      <c r="R63" s="95">
        <f>SUM(K63:Q63)</f>
        <v>804.94</v>
      </c>
      <c r="S63" s="91">
        <f>SUM(G63:Q63)</f>
        <v>2488.94</v>
      </c>
      <c r="T63"/>
    </row>
    <row r="64" spans="1:20" s="9" customFormat="1" x14ac:dyDescent="0.25">
      <c r="A64" s="97"/>
      <c r="B64" s="98"/>
      <c r="C64" s="97"/>
      <c r="D64" s="99"/>
      <c r="E64" s="100" t="s">
        <v>220</v>
      </c>
      <c r="F64" s="101"/>
      <c r="G64" s="102">
        <f>SUM(G4:G63)</f>
        <v>763509.94000000018</v>
      </c>
      <c r="H64" s="102">
        <f t="shared" ref="H64:Q64" si="6">SUM(H4:H63)</f>
        <v>1484085</v>
      </c>
      <c r="I64" s="102">
        <f t="shared" si="6"/>
        <v>0</v>
      </c>
      <c r="J64" s="102">
        <f>SUM(J4:J63)</f>
        <v>5322</v>
      </c>
      <c r="K64" s="102">
        <f>SUM(K4:K63)</f>
        <v>267443.03999999998</v>
      </c>
      <c r="L64" s="102">
        <f t="shared" si="6"/>
        <v>5607.95</v>
      </c>
      <c r="M64" s="102"/>
      <c r="N64" s="102">
        <f t="shared" si="6"/>
        <v>10591.930000000004</v>
      </c>
      <c r="O64" s="102">
        <f t="shared" si="6"/>
        <v>2509.7100000000014</v>
      </c>
      <c r="P64" s="102">
        <f t="shared" si="6"/>
        <v>98636.789999999979</v>
      </c>
      <c r="Q64" s="102">
        <f>SUM(Q4:Q63)</f>
        <v>5074.3799999999983</v>
      </c>
      <c r="R64" s="102">
        <f>SUM(R4:R63)</f>
        <v>389863.8</v>
      </c>
      <c r="S64" s="103">
        <f>SUM(S4:S63)</f>
        <v>1153373.7399999998</v>
      </c>
      <c r="T64"/>
    </row>
    <row r="65" spans="1:20" s="9" customFormat="1" x14ac:dyDescent="0.25">
      <c r="A65"/>
      <c r="B65" s="104"/>
      <c r="C65"/>
      <c r="D65"/>
      <c r="E65"/>
      <c r="H65" s="105"/>
      <c r="I65"/>
      <c r="J65"/>
      <c r="M65"/>
      <c r="N65"/>
      <c r="O65"/>
      <c r="P65"/>
      <c r="Q65"/>
      <c r="R65" s="44"/>
      <c r="S65" s="106"/>
      <c r="T65"/>
    </row>
    <row r="66" spans="1:20" s="9" customFormat="1" x14ac:dyDescent="0.25">
      <c r="A66"/>
      <c r="B66" s="104"/>
      <c r="C66"/>
      <c r="D66"/>
      <c r="E66"/>
      <c r="H66" s="105"/>
      <c r="I66"/>
      <c r="J66"/>
      <c r="M66"/>
      <c r="N66"/>
      <c r="O66"/>
      <c r="P66"/>
      <c r="Q66"/>
      <c r="S66" s="106"/>
    </row>
    <row r="67" spans="1:20" s="9" customFormat="1" x14ac:dyDescent="0.25">
      <c r="A67"/>
      <c r="B67" s="104"/>
      <c r="C67"/>
      <c r="D67"/>
      <c r="E67"/>
      <c r="H67" s="105"/>
      <c r="I67"/>
      <c r="J67"/>
      <c r="M67"/>
      <c r="O67"/>
      <c r="P67"/>
      <c r="Q67"/>
      <c r="R67"/>
      <c r="S67" s="106"/>
      <c r="T67"/>
    </row>
    <row r="68" spans="1:20" s="9" customFormat="1" x14ac:dyDescent="0.25">
      <c r="A68"/>
      <c r="B68" s="104"/>
      <c r="C68"/>
      <c r="D68"/>
      <c r="E68"/>
      <c r="H68" s="105"/>
      <c r="I68"/>
      <c r="J68"/>
      <c r="M68"/>
      <c r="N68"/>
      <c r="O68"/>
      <c r="P68"/>
      <c r="Q68"/>
      <c r="R68"/>
      <c r="S68" s="106"/>
    </row>
  </sheetData>
  <mergeCells count="1">
    <mergeCell ref="K1:R1"/>
  </mergeCells>
  <pageMargins left="0.25" right="0.25" top="0.75" bottom="0.75" header="0.3" footer="0.3"/>
  <pageSetup paperSize="5" scale="70" orientation="landscape" r:id="rId1"/>
  <headerFooter>
    <oddHeader>&amp;C&amp;"-,Bold"DEPARTMENT OF MILITARY AFFAIRS
3RD QUARTER STAFFING PATTERN - FY 2026</oddHeader>
    <oddFooter xml:space="preserve">&amp;L                                                       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3rd Quarter APR 26 - JUN 26 </vt:lpstr>
      <vt:lpstr>'3rd Quarter APR 26 - JUN 26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Jayna T. Borja</dc:creator>
  <cp:lastModifiedBy>Jayna T. Borja</cp:lastModifiedBy>
  <cp:lastPrinted>2026-07-26T23:25:40Z</cp:lastPrinted>
  <dcterms:created xsi:type="dcterms:W3CDTF">2026-07-20T03:19:08Z</dcterms:created>
  <dcterms:modified xsi:type="dcterms:W3CDTF">2026-07-26T23:25:45Z</dcterms:modified>
</cp:coreProperties>
</file>